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iguel_sosa\Desktop\"/>
    </mc:Choice>
  </mc:AlternateContent>
  <bookViews>
    <workbookView xWindow="0" yWindow="0" windowWidth="15360" windowHeight="7605"/>
  </bookViews>
  <sheets>
    <sheet name="Hoja1" sheetId="1" r:id="rId1"/>
    <sheet name="Hoja2" sheetId="2" r:id="rId2"/>
    <sheet name="Hoja3" sheetId="3" r:id="rId3"/>
  </sheets>
  <definedNames>
    <definedName name="_xlnm.Print_Area" localSheetId="0">Hoja1!$A$1:$G$1147</definedName>
  </definedNames>
  <calcPr calcId="162913"/>
</workbook>
</file>

<file path=xl/calcChain.xml><?xml version="1.0" encoding="utf-8"?>
<calcChain xmlns="http://schemas.openxmlformats.org/spreadsheetml/2006/main">
  <c r="G136" i="1" l="1"/>
  <c r="G145" i="1"/>
  <c r="G156" i="1"/>
  <c r="G198" i="1"/>
  <c r="G204" i="1"/>
  <c r="G207" i="1"/>
  <c r="G253" i="1"/>
  <c r="G261" i="1"/>
  <c r="G274" i="1"/>
  <c r="G279" i="1"/>
  <c r="G282" i="1"/>
  <c r="G287" i="1"/>
  <c r="G292" i="1"/>
  <c r="G303" i="1"/>
  <c r="G334" i="1"/>
  <c r="G338" i="1"/>
  <c r="G345" i="1"/>
  <c r="G351" i="1"/>
  <c r="G354" i="1"/>
  <c r="G362" i="1"/>
  <c r="G367" i="1"/>
  <c r="G379" i="1"/>
  <c r="G382" i="1"/>
  <c r="G391" i="1"/>
  <c r="G395" i="1"/>
  <c r="G399" i="1"/>
  <c r="G404" i="1"/>
  <c r="G443" i="1"/>
  <c r="G454" i="1"/>
  <c r="G463" i="1"/>
  <c r="G479" i="1"/>
  <c r="G49" i="1" l="1"/>
  <c r="G328" i="1"/>
  <c r="G296" i="1"/>
  <c r="G190" i="1"/>
  <c r="G185" i="1"/>
  <c r="G149" i="1"/>
  <c r="G140" i="1"/>
  <c r="G123" i="1"/>
  <c r="G114" i="1"/>
  <c r="G387" i="1"/>
  <c r="G506" i="1"/>
  <c r="G430" i="1"/>
  <c r="F16" i="1"/>
  <c r="A1048" i="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913" i="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G775" i="1" l="1"/>
  <c r="G1038" i="1"/>
  <c r="G579" i="1"/>
  <c r="G605" i="1"/>
  <c r="G877" i="1"/>
  <c r="G535" i="1"/>
  <c r="G753" i="1"/>
  <c r="G841" i="1"/>
  <c r="G813" i="1"/>
  <c r="G902" i="1"/>
  <c r="G673" i="1"/>
  <c r="G645" i="1"/>
  <c r="G1125" i="1"/>
  <c r="G24" i="1"/>
  <c r="G1045" i="1"/>
  <c r="G992" i="1" l="1"/>
  <c r="G970" i="1"/>
  <c r="G1109" i="1"/>
  <c r="G1080" i="1"/>
  <c r="G903" i="1"/>
  <c r="G1127" i="1" l="1"/>
  <c r="G1129" i="1" s="1"/>
  <c r="F1133" i="1" s="1"/>
  <c r="F1134" i="1" l="1"/>
  <c r="F1139" i="1"/>
  <c r="F1135" i="1"/>
  <c r="F1138" i="1"/>
  <c r="F1132" i="1"/>
  <c r="F1140" i="1" s="1"/>
  <c r="F1137" i="1"/>
  <c r="F1136" i="1"/>
  <c r="G1141" i="1" l="1"/>
  <c r="G1142" i="1" s="1"/>
</calcChain>
</file>

<file path=xl/sharedStrings.xml><?xml version="1.0" encoding="utf-8"?>
<sst xmlns="http://schemas.openxmlformats.org/spreadsheetml/2006/main" count="2108" uniqueCount="870">
  <si>
    <t>No.</t>
  </si>
  <si>
    <t>Descripción</t>
  </si>
  <si>
    <t>UD.</t>
  </si>
  <si>
    <t>Valor</t>
  </si>
  <si>
    <t>Sub-Total</t>
  </si>
  <si>
    <t>Día</t>
  </si>
  <si>
    <t>Mes</t>
  </si>
  <si>
    <t>Año</t>
  </si>
  <si>
    <t>M2</t>
  </si>
  <si>
    <t>P.A.</t>
  </si>
  <si>
    <t>UD</t>
  </si>
  <si>
    <t>1.-</t>
  </si>
  <si>
    <t>2.-</t>
  </si>
  <si>
    <t>3.-</t>
  </si>
  <si>
    <t>M.L.</t>
  </si>
  <si>
    <t>4.-</t>
  </si>
  <si>
    <t>5.-</t>
  </si>
  <si>
    <t>6.-</t>
  </si>
  <si>
    <t>7.-</t>
  </si>
  <si>
    <t>M3</t>
  </si>
  <si>
    <t>8.-</t>
  </si>
  <si>
    <t>12.-</t>
  </si>
  <si>
    <t>Misceláneos:</t>
  </si>
  <si>
    <t>13.-</t>
  </si>
  <si>
    <t>Gastos Administrativos.</t>
  </si>
  <si>
    <t>Dirección Técnica.</t>
  </si>
  <si>
    <t>Seguros y Fianzas.</t>
  </si>
  <si>
    <t>Transporte.</t>
  </si>
  <si>
    <t>Itbis (18.0% de Dirección Técnica + Gastos Administrativos).</t>
  </si>
  <si>
    <t>%</t>
  </si>
  <si>
    <t>TOTAL GENERAL:</t>
  </si>
  <si>
    <t>NOTA:</t>
  </si>
  <si>
    <t>Ley 6-86.</t>
  </si>
  <si>
    <t>Imprevistos.</t>
  </si>
  <si>
    <t>Codia.</t>
  </si>
  <si>
    <t>Replanteo general.</t>
  </si>
  <si>
    <t>Movimiento de tierra en:</t>
  </si>
  <si>
    <t>Terminación de superficie:</t>
  </si>
  <si>
    <t>Pintura (Todo costo):</t>
  </si>
  <si>
    <t>14.-</t>
  </si>
  <si>
    <t>Varios:</t>
  </si>
  <si>
    <t xml:space="preserve">Muros de bloques de: </t>
  </si>
  <si>
    <t>16.-</t>
  </si>
  <si>
    <t>Caseta de materiales.</t>
  </si>
  <si>
    <t xml:space="preserve">Hormigón armado en: </t>
  </si>
  <si>
    <t>Bloques horm. 6", Ø3/8" a 0.80mts., B.N.P.</t>
  </si>
  <si>
    <t>Bloques horm. 6", Ø3/8" a 0.80mts., S.N.P.</t>
  </si>
  <si>
    <t>Bloques horm. 8", Ø3/8" a 0.80mts., B.N.P.</t>
  </si>
  <si>
    <t>Bloques horm. 8", Ø3/8" a 0.80mts., S.N.P.</t>
  </si>
  <si>
    <t>Empañete maestrado columnas.</t>
  </si>
  <si>
    <t>Cantos en columnas.</t>
  </si>
  <si>
    <t>Cantos en paredes.</t>
  </si>
  <si>
    <t>Goteros colgantes.</t>
  </si>
  <si>
    <t>División en Sheetrock (Dos caras).</t>
  </si>
  <si>
    <t>Plafond:</t>
  </si>
  <si>
    <t>Zócalo porcelanato.</t>
  </si>
  <si>
    <t>Revestimientos:</t>
  </si>
  <si>
    <t>9.-</t>
  </si>
  <si>
    <t>Escaleras y escalones:</t>
  </si>
  <si>
    <t>P2</t>
  </si>
  <si>
    <t>10.-</t>
  </si>
  <si>
    <t>Portaje:</t>
  </si>
  <si>
    <t>Instalación sanitaria:</t>
  </si>
  <si>
    <t>11.-</t>
  </si>
  <si>
    <t>Desagüe de piso Ø2" instalado (Tub. Matriz 4").</t>
  </si>
  <si>
    <t>Dispensador papel sanitario.</t>
  </si>
  <si>
    <t>Dosificador jabón líquido.</t>
  </si>
  <si>
    <t>M.O. PLOM. Tuberías y piezas drenaje sanitario y agua potable.</t>
  </si>
  <si>
    <t>Asiento de arena para tuberías de drenaje.</t>
  </si>
  <si>
    <t>Relleno y compactación de zanjas.</t>
  </si>
  <si>
    <t>Excavac. manual zanja para soterrar tuberías.</t>
  </si>
  <si>
    <t>P. Unit.</t>
  </si>
  <si>
    <t>Cant.</t>
  </si>
  <si>
    <t>15.-</t>
  </si>
  <si>
    <t>17.-</t>
  </si>
  <si>
    <t>Desagües:</t>
  </si>
  <si>
    <t>18.-</t>
  </si>
  <si>
    <t>Terminación de techos:</t>
  </si>
  <si>
    <t>Fino techo plano.</t>
  </si>
  <si>
    <t>Zabaleta de techo.</t>
  </si>
  <si>
    <t>19.-</t>
  </si>
  <si>
    <t>20.-</t>
  </si>
  <si>
    <t>Suministro e instalación de inodoro alargado blanco (incluye piezas).</t>
  </si>
  <si>
    <t>Suministro e instalación de fregadero acero inoxidable sencillo (incluye piezas).</t>
  </si>
  <si>
    <t>21.-</t>
  </si>
  <si>
    <t>22.-</t>
  </si>
  <si>
    <t>Divisiones de PVC en baños.</t>
  </si>
  <si>
    <t>23.-</t>
  </si>
  <si>
    <t>24.-</t>
  </si>
  <si>
    <t>25.-</t>
  </si>
  <si>
    <t>P.L.</t>
  </si>
  <si>
    <t>26.-</t>
  </si>
  <si>
    <t>Fragüache.</t>
  </si>
  <si>
    <t>Cantos en mochetas puertas y ventanas.</t>
  </si>
  <si>
    <t>Cantos en vuelos.</t>
  </si>
  <si>
    <t>27.-</t>
  </si>
  <si>
    <t>29.-</t>
  </si>
  <si>
    <t>Recepción / Información.</t>
  </si>
  <si>
    <t>Planta para macetero.</t>
  </si>
  <si>
    <t>Maceteros.</t>
  </si>
  <si>
    <t>Planta decorativa sobre escritorio.</t>
  </si>
  <si>
    <t>30.-</t>
  </si>
  <si>
    <t>AMBIENTACION, 2DO. NIVEL:</t>
  </si>
  <si>
    <t>AMBIENTACION, 1ER. NIVEL:</t>
  </si>
  <si>
    <t>31.-</t>
  </si>
  <si>
    <t>LETREROS INFORMATIVOS, 1ER. NIVEL:</t>
  </si>
  <si>
    <t>32.-</t>
  </si>
  <si>
    <t>LETREROS INFORMATIVOS, 2DO. NIVEL:</t>
  </si>
  <si>
    <t>Kitchenette.</t>
  </si>
  <si>
    <t>Baños.</t>
  </si>
  <si>
    <t>Exterior: Identificación Edificación (JCE).</t>
  </si>
  <si>
    <t>Letrero en acrílico 10" x 24" con tensores colgantes en acero inoxidable.</t>
  </si>
  <si>
    <t>Espejo decorativo 1/4" con recuadro esmerilado, baño damas.</t>
  </si>
  <si>
    <t>Corte capa vegetal con equipo.</t>
  </si>
  <si>
    <t>Bote material cortado capa vegetal + 30% abult.</t>
  </si>
  <si>
    <t>Estudio Topográfico.</t>
  </si>
  <si>
    <t>Replanteo.</t>
  </si>
  <si>
    <t>Excavación zapata de muros.</t>
  </si>
  <si>
    <t>Relleno de reposición.</t>
  </si>
  <si>
    <t>Bote de material excavado + abult.</t>
  </si>
  <si>
    <t>Relleno compactado en piso, e=0.10mts.</t>
  </si>
  <si>
    <t>Zapata columna de amarre.</t>
  </si>
  <si>
    <t>Columna de amarre, 0.15 x 0.20mts.</t>
  </si>
  <si>
    <t>Vuelos, h=0.12mts.</t>
  </si>
  <si>
    <t>Vigas, 0.15 x 0.30mts.</t>
  </si>
  <si>
    <t>Viga, 0.15 x 0.20mts.</t>
  </si>
  <si>
    <t>Viga amarre muro (11.12ml.), 0.15 x 0.20.</t>
  </si>
  <si>
    <t>Viga corrida amarre fund.(0.15 x 0.20mts.).</t>
  </si>
  <si>
    <t>Dintel.</t>
  </si>
  <si>
    <t>Losa fosa expulsión aire, e=0.12mts.</t>
  </si>
  <si>
    <t>Base de planta H.A., e=0.10mts.</t>
  </si>
  <si>
    <t>Bloques horm. 6", Ø3/8"a 0.40mts., B.N.P.</t>
  </si>
  <si>
    <t>Bloques horm. 6", Ø3/8"a 0.40mts., S.N.P.</t>
  </si>
  <si>
    <t>Antepechos bloques 6", Ø3/8"a 0.80mts.</t>
  </si>
  <si>
    <t>Cantos en antepecho</t>
  </si>
  <si>
    <t>Cantos en mochetas puertas y huecos.</t>
  </si>
  <si>
    <t>Cantos horizontales y verticales (otros).</t>
  </si>
  <si>
    <t>Fraguache.</t>
  </si>
  <si>
    <t>Pañete maestrado interior.</t>
  </si>
  <si>
    <t>Pañete maestrado exterior.</t>
  </si>
  <si>
    <t>Repello maestrado techos.</t>
  </si>
  <si>
    <t>Desagües pluvial 3". PVC SDR26.</t>
  </si>
  <si>
    <t>Imperm. Bitupol inst., 3mm, 10 años gar.</t>
  </si>
  <si>
    <t>Zabaleta.</t>
  </si>
  <si>
    <t>Escalones, H.S.</t>
  </si>
  <si>
    <t>Pintura acrílica.</t>
  </si>
  <si>
    <t>Pintura expósica (base hormigón).</t>
  </si>
  <si>
    <t>Canaleta retención y retiro aceite derramado, incluye rejilla.</t>
  </si>
  <si>
    <t>Cámara retención y retiro aceite derramado, incluye rejilla.</t>
  </si>
  <si>
    <t>Relleno compactado en piso (MACO).</t>
  </si>
  <si>
    <t>Bote material excavado + 30% abultamiento.</t>
  </si>
  <si>
    <t>Relleno reposición caliche suelto.</t>
  </si>
  <si>
    <t>Excavación zapata rampa de escalera, a mano, (1.00x1.20x0.80mts.).</t>
  </si>
  <si>
    <t>Dintel V3, 0.15x0.20x1.90 (7), 3Ø1/2", 2Ø 3/8", Ø3/8" a 0.20mts.</t>
  </si>
  <si>
    <t>Dintel V1, 0.15x0.20x1.40 (2), 3Ø1/2", 2Ø 3/8", Ø3/8" a 0.20mts.</t>
  </si>
  <si>
    <t>Dintel V4, 0.15x0.20x1.35 (2), 3Ø1/2", 2Ø 3/8", Ø3/8" a 0.20mts.</t>
  </si>
  <si>
    <t>Dintel Puerta C, 0.15x0.20x1.40, 3Ø1/2", 2Ø 3/8", Ø3/8" a 0.20mts.</t>
  </si>
  <si>
    <t>Dintel V1, 0.15x0.20x1.40 (3), 3Ø1/2", 2Ø 3/8", Ø3/8" a 0.20mts.</t>
  </si>
  <si>
    <t>Dintel V2, 0.15x0.20x1.35 (2), 3Ø1/2", 2Ø 3/8", Ø3/8" a 0.20mts.</t>
  </si>
  <si>
    <t>Dintel V3, 0.15x0.20x1.90 (6), 3Ø1/2", 2Ø 3/8", Ø3/8" a 0.20mts.</t>
  </si>
  <si>
    <t>Dintel Puerta A, 0.15x0.20x1.30, 3Ø1/2", 2Ø 3/8", Ø3/8" a 0.20mts., Techo.</t>
  </si>
  <si>
    <t>Dintel Puerta B, 0.15x0.20x1.40, 3Ø1/2", 2Ø 3/8", Ø3/8" a 0.20mts., Techo.</t>
  </si>
  <si>
    <t>Losa entrepiso hormigón armado, h=0.13mts.</t>
  </si>
  <si>
    <t>Losa techo hormigón armado, h=0.13mts.</t>
  </si>
  <si>
    <t>Rampa de escalera, h=0.15mts.</t>
  </si>
  <si>
    <t>Base rampa escalera, 1.30x0.80, h=0.20mts.</t>
  </si>
  <si>
    <t>Zapata rampa de escalera, 1.00x1.30x0.30, simple armado, 5Ø 1/2", Ø3/8" a 0.20mt.</t>
  </si>
  <si>
    <t>Bloques horm. 6" unión pórticos, Ø3/8" a 4 líneas horiz., Ø3/8" a 0.80mts. vertical y espuma expans. Poliuretano 1" en unión, S.N.P.</t>
  </si>
  <si>
    <t>Bloques horm. 6" unión pórticos, Ø3/8" a 4 líneas horiz., Ø3/8" a 0.80mts. vertical y espuma expans. Poliuretano 1" en unión, B.N.P.</t>
  </si>
  <si>
    <t>Vuelos, h=0.13mts.</t>
  </si>
  <si>
    <t>División plycem, baño Presidente y Secretario.</t>
  </si>
  <si>
    <t>Dintel puertas acceso baños interior.</t>
  </si>
  <si>
    <t>Dintel puertas acceso baños y depósito de limpieza interior.</t>
  </si>
  <si>
    <t>Bloques horm. 6" unión pórticos, Ø3/8" a 4 líneas horiz., Ø3/8" a 0.80mts. vertical y espuma expans. Poliuretano 1" en unión.</t>
  </si>
  <si>
    <t>Bloques horm. 6", Ø3/8" a 0.80mts.</t>
  </si>
  <si>
    <t>Bloques horm. 8", Ø3/8" a 0.80mts.</t>
  </si>
  <si>
    <t>Cantos horizontales y verticales en paredes.</t>
  </si>
  <si>
    <t>Goteros colgantes en vuelo.</t>
  </si>
  <si>
    <t>Empañete maestrado interior.</t>
  </si>
  <si>
    <t>Antepecho bloques 6", 48.45 x 1.00mts.</t>
  </si>
  <si>
    <t>Cantos en vigas.</t>
  </si>
  <si>
    <t>Cantos en antepecho.</t>
  </si>
  <si>
    <t>Plafond PVC 2' x 2' revestido antihumedad.</t>
  </si>
  <si>
    <t>Plafond PVC 2' x 2' (baños).</t>
  </si>
  <si>
    <t>Porcelanato 0.50 x 0.50mts. de alto tráfico.</t>
  </si>
  <si>
    <t>Cerámica importada 0.30 x 0.30mts. en baño.</t>
  </si>
  <si>
    <t xml:space="preserve">Barandas escalera acero inoxidable. </t>
  </si>
  <si>
    <t>Descanso escalera en porcelanato 0.50 x 0.50mts. de alto tráfico.</t>
  </si>
  <si>
    <t>Zócalos porcelanato en descanso.</t>
  </si>
  <si>
    <t>Zócalos porcelanato escalones.</t>
  </si>
  <si>
    <t>Escalones porcelanato alto tráfico (huella y contrahuella).</t>
  </si>
  <si>
    <t>Empañete maestrado exterior con retalle canal de aluminio tipo U de 1/2", entre cruce tramo de muro frontal y lateral en esquina.</t>
  </si>
  <si>
    <t>Cerámica importada 0.25 x 0.40mts., h=2.70mts. en paredes (baño).</t>
  </si>
  <si>
    <t>Puerta caoba apanel., incluye brazo hidráulico.</t>
  </si>
  <si>
    <t>Puertas flotantes, vidrios templados de 1/2" y laminado frosteen.</t>
  </si>
  <si>
    <t>Puertas comercial aluminio y vidrio, laminado frosteen.</t>
  </si>
  <si>
    <t>Ventanas:</t>
  </si>
  <si>
    <t>Ventanas corredizas de aluminio natural y cristal claro.</t>
  </si>
  <si>
    <t>Cristal fijo de 1/4" en oficinas con molduras aluminio natural.</t>
  </si>
  <si>
    <t>Cristal área caja flotante templado 1/2", laminado frosteen y bordes huecos canteados.</t>
  </si>
  <si>
    <t>Cristal flotante templado de 1/2", y laminado frosteen.</t>
  </si>
  <si>
    <t>Counter (Caja).</t>
  </si>
  <si>
    <t>Cristal fachada flotante templado de 1/2", laminado, moldura superior e inferior tipo F80.</t>
  </si>
  <si>
    <t>Acrílica pared interior.</t>
  </si>
  <si>
    <t>Acrílica pared exterior con andamios.</t>
  </si>
  <si>
    <t>Viga amarre muro pantalla exterior, VA, 0.20x0.20x2.45mts. (2).</t>
  </si>
  <si>
    <t>Columna, CA, muro pantalla exterior.</t>
  </si>
  <si>
    <t xml:space="preserve">Viga amarre muro pantalla exterior, VA, 0.20x0.20x2.45mts. </t>
  </si>
  <si>
    <t>Suministro e instalación de orinal media falda blanco con fluxómetro (incluye piezas).</t>
  </si>
  <si>
    <t>Suministro e instalación de lavamanos de pedestal (incluye piezas).</t>
  </si>
  <si>
    <t>Secador de manos standard.</t>
  </si>
  <si>
    <t>Dispensador papel toalla.</t>
  </si>
  <si>
    <t>Puertas PVC en baños (0.90 x 1.50mts.).</t>
  </si>
  <si>
    <t>Tuberías y piezas PVC presión (agua potable).</t>
  </si>
  <si>
    <t>Tuberías y piezas H.G.</t>
  </si>
  <si>
    <t>Trampa de Grasa.</t>
  </si>
  <si>
    <t>Pozo filtrante 12" + camisa 10", PVC SDR-26 + registro 1.50x1.50x1.10mts.</t>
  </si>
  <si>
    <t>Tuberías y piezas PVC drenaje sanitario.</t>
  </si>
  <si>
    <t>Cámara inspección (0.70 x 0.70mts.).</t>
  </si>
  <si>
    <t>Cerámica importada en pared exterior 0.50 x 0.50mts., h=1.00mts. en paredes.</t>
  </si>
  <si>
    <t>Desagüe pluvial 3", PVC SDR-26, 2 codos (Dos plantas).</t>
  </si>
  <si>
    <t>Imperm. Bitupol inst., 4mm., reforz. Con poliester, 10 años garantía.</t>
  </si>
  <si>
    <t>Pisos y zócalos:</t>
  </si>
  <si>
    <t>Desagüe pluvial 3", PVC SDR-26, techo caja de escalera.</t>
  </si>
  <si>
    <t>Bombeo y Salidas.</t>
  </si>
  <si>
    <t>Gabinetes acero inoxidable con manguera de 1½" y extinguidor.</t>
  </si>
  <si>
    <t>Materiales eléctricos instalación bombas.</t>
  </si>
  <si>
    <t>Mano de obra instalación bombas.</t>
  </si>
  <si>
    <t>Mano de obra instalación gabinetes.</t>
  </si>
  <si>
    <t>Base para bombas.</t>
  </si>
  <si>
    <t>Anclajes para válvulas y check.</t>
  </si>
  <si>
    <t>Anclaje para descargas.</t>
  </si>
  <si>
    <t>Tee 3" x 3" H.G.</t>
  </si>
  <si>
    <t>Codos de 3" x 90° H.G.</t>
  </si>
  <si>
    <t>Tee 3" x 1½" H.G.</t>
  </si>
  <si>
    <t>Válvula de alivio 1½".</t>
  </si>
  <si>
    <t>Válvula de aire de 1".</t>
  </si>
  <si>
    <t>Niples de 3" H.G.</t>
  </si>
  <si>
    <t>Check horizontal de 3".</t>
  </si>
  <si>
    <t>Válvula de compuerta de 3".</t>
  </si>
  <si>
    <t>Reducción 1" a 3" H.G.</t>
  </si>
  <si>
    <t>Reducción 2" a 3" H.G.</t>
  </si>
  <si>
    <t>Interruptor de presión.</t>
  </si>
  <si>
    <t>Medidor de flujo.</t>
  </si>
  <si>
    <t>Junta dresser de 3".</t>
  </si>
  <si>
    <t>Tubería 3" H.N.</t>
  </si>
  <si>
    <t>Tubería 1¼" H.N.</t>
  </si>
  <si>
    <t>Filtro para la succión 3".</t>
  </si>
  <si>
    <t>Filtro para la succión 1¼".</t>
  </si>
  <si>
    <t>Línea de sensado.</t>
  </si>
  <si>
    <t>Mano de obra.</t>
  </si>
  <si>
    <t>Materiales CPVC.</t>
  </si>
  <si>
    <t>Tubos CPVC, SCH 80 de 3" X 19'.</t>
  </si>
  <si>
    <t>Tubos PVC, SDR 32.5 de 2" X 19'.</t>
  </si>
  <si>
    <t>Tubos CPVC, SCH 80 de 3/4" X 19'.</t>
  </si>
  <si>
    <t>Codos CPVC de 3".</t>
  </si>
  <si>
    <t>Adaptador macho, CPVC, de 3".</t>
  </si>
  <si>
    <t>Arena de río.</t>
  </si>
  <si>
    <t>Mano de obra colocación materiales CPVC.</t>
  </si>
  <si>
    <t>Excavación.</t>
  </si>
  <si>
    <t>Relleno.</t>
  </si>
  <si>
    <t>Bote de material.</t>
  </si>
  <si>
    <t>Materiales H.N.</t>
  </si>
  <si>
    <t>Tubos HN de 3" x 20'.</t>
  </si>
  <si>
    <t>Tubos HN de 2½" x 20'.</t>
  </si>
  <si>
    <t>Tubos HN de 3/4" x 20'.</t>
  </si>
  <si>
    <t>Tee HN de 3".</t>
  </si>
  <si>
    <t>Tee HN de 3" x 2".</t>
  </si>
  <si>
    <t>Codos HN de 3".</t>
  </si>
  <si>
    <t>Codos HN de 2½".</t>
  </si>
  <si>
    <t>Tee HN de 2½" x 3/4".</t>
  </si>
  <si>
    <t>Válvulas mariposa de 2½", bronce.</t>
  </si>
  <si>
    <t>Llave de paso 3/4".</t>
  </si>
  <si>
    <t>Kit colgaderas (hanger) sujección al techo, 2½".</t>
  </si>
  <si>
    <t>Válvula de aire 1".</t>
  </si>
  <si>
    <t>Reducciones HN de 3" a 2½".</t>
  </si>
  <si>
    <t>Kit abrazaderas para sujección 3".</t>
  </si>
  <si>
    <t>Válvula de compuerta 3".</t>
  </si>
  <si>
    <t>Switch de flujo 3".</t>
  </si>
  <si>
    <t>Válvula Check 3".</t>
  </si>
  <si>
    <t>Soporte lateral contra efectos sísmicos.</t>
  </si>
  <si>
    <t>Soporte contra efectos sísmicos para la columna.</t>
  </si>
  <si>
    <t>Mano de obra colocación materiales H.N.</t>
  </si>
  <si>
    <t>A</t>
  </si>
  <si>
    <t>Sistema de Combate.</t>
  </si>
  <si>
    <t>B</t>
  </si>
  <si>
    <t>Sistema de Detención.</t>
  </si>
  <si>
    <t>Materiales.</t>
  </si>
  <si>
    <t>Panel Direccionable Vigilant Edwards VS2-G.</t>
  </si>
  <si>
    <t>Detector de humo.</t>
  </si>
  <si>
    <t>Difusor de luz y sonido.</t>
  </si>
  <si>
    <t>Estación manual direccionable.</t>
  </si>
  <si>
    <t>Registros octagonales EMT.</t>
  </si>
  <si>
    <t>Cajas EMT 2" x 4" con tapa.</t>
  </si>
  <si>
    <t>Tubo EMT de 1/2" x 10'.</t>
  </si>
  <si>
    <t>Uniones EMT 1/2".</t>
  </si>
  <si>
    <t>Conectores EMT 1/2".</t>
  </si>
  <si>
    <t>Rollo cable de incendio 1P AWG18, 1,000'.</t>
  </si>
  <si>
    <t>Rollo tubería flexible metálica de 1/2" de 100'.</t>
  </si>
  <si>
    <t>Baterías 12VDC-7Amps.</t>
  </si>
  <si>
    <t>Mano de obra instalación sistema detención.</t>
  </si>
  <si>
    <t>C</t>
  </si>
  <si>
    <t>Varios.</t>
  </si>
  <si>
    <t>Misceláneos.</t>
  </si>
  <si>
    <t>Cocina y pantry:</t>
  </si>
  <si>
    <t>Gabinetes de pared en caoba.</t>
  </si>
  <si>
    <t>Gabinetes de piso en caoba.</t>
  </si>
  <si>
    <t>Meseta de granitox.</t>
  </si>
  <si>
    <t>Base hormigón simple gabinetes piso.</t>
  </si>
  <si>
    <t>28.-</t>
  </si>
  <si>
    <t>Cerámica importada blanca 0.20 x 0.20mts., h=2.70mts. en paredes (cocina y pantry).</t>
  </si>
  <si>
    <t>Espejo decorativo 1/4", recuadro esmerilado, baño caballeros.</t>
  </si>
  <si>
    <t>Espejo decorativo 1/4", recuadro esmerilado, baño damas.</t>
  </si>
  <si>
    <t>Baranda interior en acero inox. y cristal 1/2".</t>
  </si>
  <si>
    <t>Vertedero para uso Mayordomía.</t>
  </si>
  <si>
    <t>Puertas PVC en baños (0.60 x 1.50mts.).</t>
  </si>
  <si>
    <t>Ventilación sanitaria Ø3" PVC SDR41.</t>
  </si>
  <si>
    <t>Bajante de descarga Ø4", PVC SDR-41.</t>
  </si>
  <si>
    <t>Bajante de descarga Ø2", PVC SDR-41.</t>
  </si>
  <si>
    <t>Columna de agua fría Ø1/2", PVC SCH-40.</t>
  </si>
  <si>
    <t>Columna de agua fría Ø11/2", PVC SCH-40.</t>
  </si>
  <si>
    <t>Columna C12 y C13.</t>
  </si>
  <si>
    <t>Dinteles.</t>
  </si>
  <si>
    <t>Losa techo hormigón armado, h=0.12mts.</t>
  </si>
  <si>
    <t>Viga VT, 0.20x0.50x16.80mts.</t>
  </si>
  <si>
    <t>Viga de pergolado.</t>
  </si>
  <si>
    <t>Antepecho bloques 6", 0.20 x 16.80mts.</t>
  </si>
  <si>
    <t>Empañete maestrado exterior con retalle canal de aluminio tipo U de 1/2", entre muros y centros de ventanas.</t>
  </si>
  <si>
    <t>33.-</t>
  </si>
  <si>
    <t>34.-</t>
  </si>
  <si>
    <t>35.-</t>
  </si>
  <si>
    <t>36.-</t>
  </si>
  <si>
    <t>37.-</t>
  </si>
  <si>
    <t>Puerta doble tola (1.00 x 2.10mts.) con tirador.</t>
  </si>
  <si>
    <t>Piso H.A., Ø3/8"a 0.25 A.D., e=0.20m.</t>
  </si>
  <si>
    <t>38.-</t>
  </si>
  <si>
    <t>Empañete maestrado exterior pergolado.</t>
  </si>
  <si>
    <t>SISTEMA DE COMBATE DE INCENDIOS:</t>
  </si>
  <si>
    <t>NIVEL-01:</t>
  </si>
  <si>
    <t>NIVEL-02:</t>
  </si>
  <si>
    <t>TECHO Y ESTRUCTURA CAJA DE ESCALERA (3ER. NIVEL):</t>
  </si>
  <si>
    <t>CONSTRUCCION DE DANPALON (FRONTON METALICO) EN ACERO INOXIDABLE Y POLICARBONATO:</t>
  </si>
  <si>
    <t>Remoción capa vegetal a mano.</t>
  </si>
  <si>
    <t>Excavación zapata pichón columna H.A., a mano, (0.80x0.80x1.00mts.) (2).</t>
  </si>
  <si>
    <t>Relleno reposición caliche suelto, MACO.</t>
  </si>
  <si>
    <t>Bote material excavado zapatas + 30% abult.</t>
  </si>
  <si>
    <t>Pichón de columna H.A.</t>
  </si>
  <si>
    <t>Zapata pichón de columna.</t>
  </si>
  <si>
    <t>Planchuela 10" x 10", espesor: 3/8" de acero inoxidable soporte columnas.</t>
  </si>
  <si>
    <t>Tornillos expansivos 3/4" x 5".</t>
  </si>
  <si>
    <t>Tapa (cubrefalta) acero inoxidable.</t>
  </si>
  <si>
    <t>Tuberías 4" acero inoxidable (En Columnas).</t>
  </si>
  <si>
    <t>Tuberías 3" acero inoxidable (En Techo).</t>
  </si>
  <si>
    <t>Tuberías 2" acero inoxidable (En Techo).</t>
  </si>
  <si>
    <t>Perfiles 1" x 2½" acero inoxidable (En Techo).</t>
  </si>
  <si>
    <t>Cañería colectora de agua.</t>
  </si>
  <si>
    <t>Mano de obra estructura acero inoxidable.</t>
  </si>
  <si>
    <t>Mano de obra instalación policarbonato.</t>
  </si>
  <si>
    <t>Cintas de unión.</t>
  </si>
  <si>
    <t>Corte de plancha.</t>
  </si>
  <si>
    <t>Plancha de policarbonato bronce claro, 2.10 x 11.98mts, e=6mm.</t>
  </si>
  <si>
    <t>Perfil U cubrefaltas en terminaciones (6.00mts.).</t>
  </si>
  <si>
    <t>Perfil H unión planchas policarb. (6.00mts.).</t>
  </si>
  <si>
    <t>39.-</t>
  </si>
  <si>
    <t>40.-</t>
  </si>
  <si>
    <t>41.-</t>
  </si>
  <si>
    <t>42.-</t>
  </si>
  <si>
    <t>CASETA PLANTA EMERGENCIA, 3.25 x 6.20mts., (20.15M2):</t>
  </si>
  <si>
    <t>CASETA BOMBA DE AGUA, 1.80 x 1.05mts., (1.89M2):</t>
  </si>
  <si>
    <t>Excavación zapata de muro 6", a mano, (0.45x5.70x0.80mts.).</t>
  </si>
  <si>
    <t>Zapata muro 6".</t>
  </si>
  <si>
    <t>Zapatas muros de 6" (0.45 x 5.70 x 0.25mts.).</t>
  </si>
  <si>
    <t>Viga amarre, 0.15 x 0.20 x 5.10mts.</t>
  </si>
  <si>
    <t>Losa monolítica, 2.40 x 1.65, e=0.12mts.</t>
  </si>
  <si>
    <t>Losa monolítica, e=0.12mts.</t>
  </si>
  <si>
    <t>Piso Hormigón Armado, acero malla W2.5 x W2.5 ó Ø3/8"a 0.25 A.D</t>
  </si>
  <si>
    <t>Cantos en mochetas puertas.</t>
  </si>
  <si>
    <t>Fino techo inclinado.</t>
  </si>
  <si>
    <t>43.-</t>
  </si>
  <si>
    <t>BAÑO PARA GUARDIAN, 2.00 x 1.50mts., (3.00M2):</t>
  </si>
  <si>
    <t>Excavación zapata de muro 6", a mano, (0.45x7.00x0.80mts.).</t>
  </si>
  <si>
    <t>Zapatas muros de 6" (0.45 x 7.00 x 0.25mts.).</t>
  </si>
  <si>
    <t>Viga amarre, 0.15 x 0.20 x 6.40mts.</t>
  </si>
  <si>
    <t>Losa monolítica, 2.40 x 1.90, e=0.12mts.</t>
  </si>
  <si>
    <t>Piso H.S. pulido.</t>
  </si>
  <si>
    <t>Suministro e instalación de inodoro simplex blanco (incluye piezas).</t>
  </si>
  <si>
    <t>Suministro e instalación de lavamanos popular (incluye piezas).</t>
  </si>
  <si>
    <t>Puerta metálica everdoor (0.80 x 2.10mts.).</t>
  </si>
  <si>
    <t>Ventana salomónica aluminio, palanca.</t>
  </si>
  <si>
    <t>Porta papel inodoro.</t>
  </si>
  <si>
    <t>Jabonera líquida corriente.</t>
  </si>
  <si>
    <t>Espejo decorativo 1/4".</t>
  </si>
  <si>
    <t>Puerta barras metálicas, incluye pestillo cierre.</t>
  </si>
  <si>
    <t>CASETA BOMBA CONTRAINCENDIOS, 3.30 x 2.30mts., (7.59M2):</t>
  </si>
  <si>
    <t>44.-</t>
  </si>
  <si>
    <t>Excavación zapata de muro 6", a mano, (0.45x11.20x0.80mts.).</t>
  </si>
  <si>
    <t>Zapatas muros de 6" (0.45 x 11.20 x 0.25mts.).</t>
  </si>
  <si>
    <t>Viga amarre, 0.15 x 0.20 x 10.60mts.</t>
  </si>
  <si>
    <t>Losa monolítica, 3.90 x 2.90, e=0.10mts.</t>
  </si>
  <si>
    <t>Puerta doble barras metálicas, incluye pestillo cierre.</t>
  </si>
  <si>
    <t>Rejas en hueco (0.30 x 2.00mts.)</t>
  </si>
  <si>
    <t>45.-</t>
  </si>
  <si>
    <t>46.-</t>
  </si>
  <si>
    <t>Lobby de Entrada / Información.</t>
  </si>
  <si>
    <t>Digitación.</t>
  </si>
  <si>
    <t>Caja.</t>
  </si>
  <si>
    <t>Asistente Administrativo.</t>
  </si>
  <si>
    <t>Archivo de Oficialía.</t>
  </si>
  <si>
    <t>Oficial Civil.</t>
  </si>
  <si>
    <t>Area Espera (Oficial Civil y Asistente Admvo).</t>
  </si>
  <si>
    <t>Encargado Cedulación.</t>
  </si>
  <si>
    <t>Areas Comunes.</t>
  </si>
  <si>
    <t>47.-</t>
  </si>
  <si>
    <t>Matriz de Cómputos.</t>
  </si>
  <si>
    <t>Reuniones y Eventos.</t>
  </si>
  <si>
    <t>Centro de Cómputos.</t>
  </si>
  <si>
    <t>Archivos de Logísticas Elecciones.</t>
  </si>
  <si>
    <t>Presidente.</t>
  </si>
  <si>
    <t>Secretario.</t>
  </si>
  <si>
    <t>Area Espera (Presidente y Secretario).</t>
  </si>
  <si>
    <t>48.-</t>
  </si>
  <si>
    <t>Area Espera (Oficialía).</t>
  </si>
  <si>
    <t>Seguridad y Monitoreo.</t>
  </si>
  <si>
    <t>Cedulación y Area Espera.</t>
  </si>
  <si>
    <t>Cedulación.</t>
  </si>
  <si>
    <t>49.-</t>
  </si>
  <si>
    <t>Archivo de Logística Elecciones.</t>
  </si>
  <si>
    <t>Depósito Limpieza.</t>
  </si>
  <si>
    <t>VERJA PERIMETRAL:</t>
  </si>
  <si>
    <t>PARQUEOS Y ENTRADA PEATONAL:</t>
  </si>
  <si>
    <t>ENTRADA PRINCIPAL Y PLAZA DE ENTRADA:</t>
  </si>
  <si>
    <t>MISCELANEOS:</t>
  </si>
  <si>
    <t>50.-</t>
  </si>
  <si>
    <t>51.-</t>
  </si>
  <si>
    <t>52.-</t>
  </si>
  <si>
    <t>Meseta de granitox, incluye base (baño damas).</t>
  </si>
  <si>
    <t>Relleno compactado caliche suelto, MACO.</t>
  </si>
  <si>
    <t>Excavación zapata de muro 6", contención relleno entrada principal, a mano.</t>
  </si>
  <si>
    <t>Zapatas muros de 6", contención relleno entrada principal.</t>
  </si>
  <si>
    <t>Bloques horm. 6", contención relleno entrada principal, Ø3/8" a 0.80mts., B.N.P.</t>
  </si>
  <si>
    <t>Piso porcelanato 0.50 x 0.50mts. de alto tráfico.</t>
  </si>
  <si>
    <t>Tabletas de hormigón (0.40 x 0.40mts.).</t>
  </si>
  <si>
    <t>Acera perimetral horm. estampado, e=0.10mts.</t>
  </si>
  <si>
    <t>Bordillo 4", 2 líneas, zapata 0.20 x 0.15mts.</t>
  </si>
  <si>
    <t xml:space="preserve">Rampa minusválidos (incluye bloques y zapata 0.20 x 0.15mts.). </t>
  </si>
  <si>
    <t>Plaza de entrada horm. estampado, e=0.10mts.</t>
  </si>
  <si>
    <t>Base en hormigón para astas de bandera.</t>
  </si>
  <si>
    <t>Astas de banderas acero inoxidable 304 SCH-40 ASTM A302.</t>
  </si>
  <si>
    <t>Base en hormigón para tarja conmemorativa.</t>
  </si>
  <si>
    <t>Tierra negra.</t>
  </si>
  <si>
    <t>Grama.</t>
  </si>
  <si>
    <t>Contén (0.50 x 0.15 x 0.30mts.).</t>
  </si>
  <si>
    <t>Pintura en contenes.</t>
  </si>
  <si>
    <t>Jardinería y embellecimiento exterior.</t>
  </si>
  <si>
    <t>Bote de escombros producto construcción.</t>
  </si>
  <si>
    <t>Limpieza de terminación.</t>
  </si>
  <si>
    <t>DEPOSITO DE BASURA, 1.65 x 1.42mts., (2.34M2):</t>
  </si>
  <si>
    <t>53.-</t>
  </si>
  <si>
    <t>Excavación zapata de muro 6", a mano, (0.45x6.14x0.80mts.).</t>
  </si>
  <si>
    <t>Zapatas muros de 6" (0.45 x 6.14 x 0.25mts.).</t>
  </si>
  <si>
    <t>Cantos.</t>
  </si>
  <si>
    <t>Losa monolítica, 1.65 x 1.42, e=0.10mts.</t>
  </si>
  <si>
    <t>Puerta en tola con barras metálicas, incluye pestillos de cierre.</t>
  </si>
  <si>
    <t>Columna frontal de H.A. puerta peatonal (0.20 x 0.20mts.), incluye excavación y zapata.</t>
  </si>
  <si>
    <t>Anclaje para sistema de rodaje de 4 portones de hierro, incluye angular 1½" x ¼" y base fijación en hormigón.</t>
  </si>
  <si>
    <t>Base tanque de combustible.</t>
  </si>
  <si>
    <t>Letrero de información de construcción.</t>
  </si>
  <si>
    <t>Base para banco de transformadores.</t>
  </si>
  <si>
    <t>Malla ciclónica de seguridad para acceso a banco de transformadores.</t>
  </si>
  <si>
    <t>Pozo filtrante 10" + camisa 8" x 10', PVC SDR-26.</t>
  </si>
  <si>
    <t>Imbornal doble cámara.</t>
  </si>
  <si>
    <t>Letreros muro verja en bajo relieve (JCE).</t>
  </si>
  <si>
    <t>Paragomas (15" x 2.00mts.).</t>
  </si>
  <si>
    <t>Area de parqueo, Hormigón Estampado.</t>
  </si>
  <si>
    <t>Puerta peatonal en hierros (1.35 x 2.40mts.), incluye pestillo cierre y pintura.</t>
  </si>
  <si>
    <t>Maestro.</t>
  </si>
  <si>
    <t>Guarda Almacén.</t>
  </si>
  <si>
    <t>Sereno.</t>
  </si>
  <si>
    <t>MES</t>
  </si>
  <si>
    <t>Acera H.A., e=0.10mts., ancho=1.00mt.</t>
  </si>
  <si>
    <t>Fumigación de zapatas.</t>
  </si>
  <si>
    <t>Rampa peatonal (incluye bloques y zapata 0.20 x 0.15mts.).</t>
  </si>
  <si>
    <t>Pintura en parqueos, señalización y letreros.</t>
  </si>
  <si>
    <t>ACONDICIONAMIENTO ACCESO A PLANTA EMERG., CASETA BOMBA, CISTERNA Y OTROS SERVICIOS:</t>
  </si>
  <si>
    <t>Columna metálica 4"x4" H. Galv. para guía de portones, incluye pintura, guía, base de fijación y soporte.</t>
  </si>
  <si>
    <t>54.-</t>
  </si>
  <si>
    <t>Portón doble (tola 1/16" y estructura metálica) en entrada acceso a planta emerg., caseta bomba, cisterna y otros (2.20 x 2.40mts.), incluye pintura, tirador y cierre.</t>
  </si>
  <si>
    <t>Area de acceso, H.A.</t>
  </si>
  <si>
    <t xml:space="preserve">Letreros de identificación de zonas. </t>
  </si>
  <si>
    <t xml:space="preserve">Badenes horm. ciclópeo ancho=0.40mts., e= 0.20mts., concreto frotado y pulido en el centro (sin varillas). </t>
  </si>
  <si>
    <t>CONSTRUCCION CISTERNA, CAPAC. APROX.: 14,000 GLS., SECCION 4.40 X 6.40MTS., H=2.82MTS.:</t>
  </si>
  <si>
    <t>M.O. Replanteo y limpieza.</t>
  </si>
  <si>
    <t>M.O. Excavación caliche (a mano), (4.90 x 6.90 x 3.00mts.).</t>
  </si>
  <si>
    <t>Losa monolítica, h=0.12mts. (Ø1/2" a 0.14mts. A.D.).</t>
  </si>
  <si>
    <t>Refuerzo H.A. en tapa.</t>
  </si>
  <si>
    <t>Muro Horm. Armado, Ø1/2" a 0.20mts. Ambas caras, A.D.</t>
  </si>
  <si>
    <t>Piso Horm. Armado (losa de fondo), Ø3/8" a 0.20mts. A.D.</t>
  </si>
  <si>
    <t>Zabaletas en esq. paredes int. y piso.</t>
  </si>
  <si>
    <t>Pañete maest. int. (paredes, piso y losa).</t>
  </si>
  <si>
    <t>Pañete liso en tapa.</t>
  </si>
  <si>
    <t>Cantos en tapa.</t>
  </si>
  <si>
    <t>Imperm. sellador interior.</t>
  </si>
  <si>
    <t>Tapa de aluminio.</t>
  </si>
  <si>
    <t>Codos 1½" PVC presión.</t>
  </si>
  <si>
    <t>Adaptador hembra 1½" PVC.</t>
  </si>
  <si>
    <t>Válvula para cisterna 1½" con bolla.</t>
  </si>
  <si>
    <t>Tubo de 1½" PVC presión.</t>
  </si>
  <si>
    <t>Cheque 1½" vertical.</t>
  </si>
  <si>
    <t>Unión universal 1½".</t>
  </si>
  <si>
    <t>Adaptador macho 1½" PVC.</t>
  </si>
  <si>
    <t>Niple 1½ x 4" H.G.</t>
  </si>
  <si>
    <t>Llave de paso de bola 1½".</t>
  </si>
  <si>
    <t>Cheque horizontal 1½".</t>
  </si>
  <si>
    <t>Andamios.</t>
  </si>
  <si>
    <t>55.-</t>
  </si>
  <si>
    <t>Bomba sumergible, 1HP, caja control, perforación e instalación y válvula automática.</t>
  </si>
  <si>
    <t xml:space="preserve">Letrero en acrílico caja de luz (Nuevo Modelo LOGO), tamaño 24" x 43". </t>
  </si>
  <si>
    <t>Letrero en acrílico caja de luz (Nuevo Modelo), tamaño 4´ x 12.48'.</t>
  </si>
  <si>
    <t>Letrero en acrílico 6" x 18".</t>
  </si>
  <si>
    <t>Letrero en acrílico 6" x 18" (Damas).</t>
  </si>
  <si>
    <t>Letrero en acrílico 6" x 18" (Caballeros).</t>
  </si>
  <si>
    <t>Letrero en acrílico 4" x 12".</t>
  </si>
  <si>
    <t>Letrero en acrílico 6" x 18" (Baño).</t>
  </si>
  <si>
    <t>Letrero en acrílico minusválidos 6" x 6".</t>
  </si>
  <si>
    <t>Letrero soporte en acrílico y base de metal para rampa de minusválidos 4" x 6".</t>
  </si>
  <si>
    <t xml:space="preserve">Minusválidos (Ver detalles). </t>
  </si>
  <si>
    <t>Tarja conmemorativa en marmol 23"x16", grabada y pulida en soporte acero inoxidable.</t>
  </si>
  <si>
    <t xml:space="preserve">JCE (Ver detalles). </t>
  </si>
  <si>
    <t>Letrero en acrílico logo de la JCE.</t>
  </si>
  <si>
    <t>Séptico doble cámara, 2.40 x 3.70mts. + Adición filtro anaeróbico de grava y arena a cámara séptica (Incluye depósito de retención aguas residuales previo a filtración, 0.80 x 2.40mts. + filtro anaeróbico, 0.80 x 0.98mts.).</t>
  </si>
  <si>
    <t>Paño fijo verja frontal (hierros, columna 0.20 x 0.20mts. H.A., zapata y muro bloques h=0.40mts.), incluye pintura.</t>
  </si>
  <si>
    <t>Excavación de zapata de columna C3 y C6, a mano, (3.00x2.00x1.50mts.).</t>
  </si>
  <si>
    <t>Zapata doble Col. C3 y C6, 3.00x2.00x0.50, doble armado, Ø3/4"a 0.15 (X,Y).</t>
  </si>
  <si>
    <t>Zapata muros de 8", 3.85x0.60x0.25, 4 Ø 3/8", Ø 3/8" a 0.25 mts.</t>
  </si>
  <si>
    <t>Zapatas muros de 6", 6.90x0.45x0.25, 3Ø 3/8", Ø3/8 a 0.25mts.</t>
  </si>
  <si>
    <t>Viga riostra, 0.25x0.40x96.18mts.</t>
  </si>
  <si>
    <t>Zapata Col. CA, 1.00x1.00x0.40, simple armado, Ø1/2"a 0.15 (X,Y).</t>
  </si>
  <si>
    <t>Excavación de zapata de columna CA, a mano, (1.00x1.00x1.50mts.).</t>
  </si>
  <si>
    <t>Excavación zapata de muros de corte 8", a mano, (0.60x14.06x1.50mts.).</t>
  </si>
  <si>
    <t>Excavación zapata de muro 8", a mano, (0.60x3.85x1.50mts.).</t>
  </si>
  <si>
    <t>Excavación zapata de muro 6", a mano, (0.45x6.90x1.50mts.).</t>
  </si>
  <si>
    <t>Excavación zanja viga riostra, a mano, (0.80x45.60x1.50mts.).</t>
  </si>
  <si>
    <t xml:space="preserve">Viga VESC. entr., 0.20x0.40x3.00mts. </t>
  </si>
  <si>
    <t>Columna, CA, 0.20x0.20x4.40mts., 4Ø 1/2", Ø3/8" a 0.20mts.</t>
  </si>
  <si>
    <t xml:space="preserve">Viga V.A. entr., 0.20x0.40x3.00mts. </t>
  </si>
  <si>
    <t>Columna, CA, 0.20x0.20x3.00mts., 4Ø1/2", Ø3/8" a 0.20mts.</t>
  </si>
  <si>
    <t xml:space="preserve">Viga VESC. techo, 0.20x0.40x3.00mts. </t>
  </si>
  <si>
    <t xml:space="preserve">Viga V.A. techo, 0.20x0.40x3.00mts. </t>
  </si>
  <si>
    <t xml:space="preserve">Muros de corte H.A., Ø1/2" a 0.20mts. A.D.-A.C. </t>
  </si>
  <si>
    <t>Bomba agua 1HP con tanque hidroneumático de 80Gls. Americano (incluye M/O montura).</t>
  </si>
  <si>
    <t>Excavación de zapata de columna C1, a mano, (2.40x2.40x1.50mts.).</t>
  </si>
  <si>
    <t>Excavación de zapata de columna C2 y C5, a mano, (3.00x2.00x1.50mts.).</t>
  </si>
  <si>
    <t>Excavación de zapata de columna C4, a mano, (2.40x2.40x1.50mts.).</t>
  </si>
  <si>
    <t>Excavación de zapata de columna C7, a mano, (2.40x2.40x1.50mts.).</t>
  </si>
  <si>
    <t>Excavación de zapata de columna C8 y C9, a mano, (6.00x2.00x1.50mts.).</t>
  </si>
  <si>
    <t>Excavación de zapata de columna C10, a mano, (2.40x2.40x1.50mts.).</t>
  </si>
  <si>
    <t>Excavación de zapata de columna C11, a mano, (2.40x2.40x1.50mts.).</t>
  </si>
  <si>
    <t>Excavación de zapata de columna C12, a mano, (2.20x2.20x1.50mts.).</t>
  </si>
  <si>
    <t>Excavación de zapata de columna C13, a mano, (2.40x2.40x1.50mts.).</t>
  </si>
  <si>
    <t>Excavación de zapata de columna C14, a mano, (2.40x2.40x1.50mts.).</t>
  </si>
  <si>
    <t>Excavación de zapata de columna C15, a mano, (2.40x2.40x1.50mts.).</t>
  </si>
  <si>
    <t>Excavación de zapata de columna C16, a mano, (2.40x2.40x1.50mts.).</t>
  </si>
  <si>
    <t>Excavación de zapata de columna C17, a mano, (2.40x2.40x1.50mts.).</t>
  </si>
  <si>
    <t>Zapata doble Col. C2 y C5, 3.00x2.00x0.50, doble armado, Ø3/4"a 0.15 (X,Y).</t>
  </si>
  <si>
    <t>Zapata Col. C1, 2.40x2.40x0.40, doble armado, Ø3/4"a 0.20 (X,Y).</t>
  </si>
  <si>
    <t>Zapata Col. C7, 2.40x2.40x0.40, doble armado, Ø3/4"a 0.20 (X,Y).</t>
  </si>
  <si>
    <t>Zapata doble Col. C8 y C9, 6.00x2.00x0.40, doble armado, Ø3/4"a 0.12 (X,Y).</t>
  </si>
  <si>
    <t>Zapata Col. C11, 2.40x2.40x0.40, doble armado, Ø3/4"a 0.20 (X,Y).</t>
  </si>
  <si>
    <t>Zapata Col. C10, 2.40x2.40x0.40, doble armado, Ø3/4"a 0.20 (X,Y).</t>
  </si>
  <si>
    <t>Zapata Col. C12, 2.20x2.20x0.50, simple armado, Ø3/4"a 0.20 (X), Ø3/4" a 0.15 (Y).</t>
  </si>
  <si>
    <t>Zapata Col. C13, 2.40x2.40x0.40, doble armado, Ø3/4"a 0.20 (X,Y).</t>
  </si>
  <si>
    <t>Zapata Col. C14, 2.40x2.40x0.40, doble armado, Ø3/4"a 0.20 (X,Y).</t>
  </si>
  <si>
    <t>Zapata Col. C15, 2.40x2.40x0.40, doble armado, Ø3/4"a 0.20 (X,Y).</t>
  </si>
  <si>
    <t>Zapata Col. C16, 2.40x2.40x0.40, doble armado, Ø3/4"a 0.20 (X,Y).</t>
  </si>
  <si>
    <t>Zapata Col. C17, 2.40x2.40x0.40, doble armado, Ø3/4"a 0.20 (X,Y).</t>
  </si>
  <si>
    <t>Bote de material por demoliciones.</t>
  </si>
  <si>
    <t>Verja bloques 6", retalle canal aluminio 1½", zapata, columna de amarre cada 4.00mts., h=2.40mts., incluye pintura.</t>
  </si>
  <si>
    <t>Zapata Col. C4, 2.40x2.40x0.40, doble armado, Ø3/4"a 0.20 (X,Y).</t>
  </si>
  <si>
    <t xml:space="preserve">Pórtico P1X-V1X entr., 0.25x0.40x12.00mts. </t>
  </si>
  <si>
    <t>Pórtico P2X-V2X entr., 0.25x0.50x12.00mts.</t>
  </si>
  <si>
    <t>Pórtico P3X-V3X entr., 0.25x0.40x12.00mts.</t>
  </si>
  <si>
    <t>Pórtico P4X-V4X entr., 0.25x0.40x2.505mts. (2).</t>
  </si>
  <si>
    <t>Pórtico P7X entr., 0.25x0.40x7.50mts.</t>
  </si>
  <si>
    <t xml:space="preserve">Pórtico P1Y-V1Y entr., 0.25x0.40x13.66mts. </t>
  </si>
  <si>
    <t>Pórtico P2Y-V2Y entr., 0.25x0.40x10.03mts.</t>
  </si>
  <si>
    <t>Pórtico P3Y-V3Y entr., 0.25x0.40x10.03mts.</t>
  </si>
  <si>
    <t>Pórtico P4Y-V4Y entr., 0.25x0.40x5.43mts.</t>
  </si>
  <si>
    <t>Pórtico P4Y-V6Y entr., 0.25x0.40x5.43mts.</t>
  </si>
  <si>
    <t>Pórtico P2Y-V5Y entr., 0.25x0.50x4.62mts. (2).</t>
  </si>
  <si>
    <t>Columna C7, 0.40x0.40x4.80mts., 8Ø 3/4", 2Ø 1/2", Ø3/8" a 0.20mts.: Pórtico.</t>
  </si>
  <si>
    <t>Columna C12, 0.30x0.40x4.70mts., 4Ø 1", 4Ø 3/4", Ø1/2" a 0.10mts.: Pórtico.</t>
  </si>
  <si>
    <t>Columna C13, 0.40x0.40x4.80mts., 8Ø 3/4", 2Ø 1/2", Ø3/8" a 0.20mts.: Pórtico.</t>
  </si>
  <si>
    <t>Columna C14, 0.40x0.40x4.80mts., 8Ø 3/4", 2Ø 1/2",  Ø3/8" a 0.20mts.: Pórtico.</t>
  </si>
  <si>
    <t>Columna C17, 0.40x0.40x4.80mts., 8Ø 3/4", 2Ø 1/2", Ø3/8" a 0.20mts.: Pórtico.</t>
  </si>
  <si>
    <t>Columna C10, 0.40x0.40x4.80mts., 8Ø 3/4", 2Ø 1/2", Ø 3/8" a 0.20mts.: Pórtico.</t>
  </si>
  <si>
    <t>Columna C1 y C4, 0.40x0.40x3.20mts., 8Ø 3/4", 2Ø 1/2",  Ø3/8" a 0.20: Pórtico.</t>
  </si>
  <si>
    <t>Columna C2, 0.25x0.65x3.20mts., 4Ø 3/4", 4Ø 1/2", Ø3/8" a 0.20mts.: Pórtico.</t>
  </si>
  <si>
    <t>Columna C3, 0.25x0.65x3.20mts., 4Ø 3/4", 4Ø 1/2", Ø3/8" a 0.20mts.: Pórtico.</t>
  </si>
  <si>
    <t>Columna C5, 0.40x0.40x3.20mts., 8Ø 3/4", 2Ø 1/2", Ø3/8" a 0.20mts.: Pórtico.</t>
  </si>
  <si>
    <t>Columna C6, 0.40x0.40x3.20mts., 8Ø 3/4", 2Ø 1/2", Ø3/8" a 0.20mts.: Pórtico.</t>
  </si>
  <si>
    <t>Columna C7, 0.40x0.40x3.20mts., 8Ø 3/4", 2Ø 1/2", Ø3/8" a 0.20mts.: Pórtico.</t>
  </si>
  <si>
    <t>Columna C8, 0.40x0.40x3.20mts., 8Ø 3/4", 2Ø 1/2", Ø3/8" a 0.20mts.: Pórtico.</t>
  </si>
  <si>
    <t>Columna C9, 0.40x0.40x3.20mts., 8Ø 3/4", 2Ø 1/2", Ø3/8" a 0.20mts.: Pórtico.</t>
  </si>
  <si>
    <t>Columna C10, 0.40x0.40x3.20mts., 8Ø 3/4", 2Ø 1/2", Ø3/8" a 0.20mts.: Pórtico.</t>
  </si>
  <si>
    <t>Columna C11, 0.40x0.40x3.20mts., 8Ø 3/4", 2Ø 1/2", Ø3/8" a 0.20mts.: Pórtico.</t>
  </si>
  <si>
    <t>Columna C12, 0.30x0.40x3.20mts., 6Ø 3/4", 2Ø 1/2", Ø3/8" a 0.20mts.: Pórtico.</t>
  </si>
  <si>
    <t>Columna C13, 0.40x0.40x3.20mts., 8Ø 3/4", 2Ø 1/2", Ø3/8" a 0.20mts.: Pórtico.</t>
  </si>
  <si>
    <t>Columna C14, 0.40x0.40x3.20mts., 8Ø 3/4", 2Ø 1/2", Ø3/8" a 0.20mts.: Pórtico.</t>
  </si>
  <si>
    <t>Columna C15, 0.40x0.40x3.20mts., 8Ø 3/4", 2Ø 1/2", Ø 3/8" a 0.20mts.: Pórtico.</t>
  </si>
  <si>
    <t>Columna C16, 0.40x0.40x3.20mts., 8Ø 3/4", 2Ø 1/2", Ø3/8" a 0.20mts.: Pórtico.</t>
  </si>
  <si>
    <t>Columna C17, 0.40x0.40x3.20mts., 8Ø 3/8", 2Ø 1/2", Ø3/8" a 0.20mts.: Pórtico.</t>
  </si>
  <si>
    <t xml:space="preserve">Pórtico P1X-V1X techo, 0.25x0.40x12.00mts. </t>
  </si>
  <si>
    <t>Pórtico P2X-V2X techo, 0.25x0.50x12.00mts.</t>
  </si>
  <si>
    <t>Pórtico P3X-V3X techo, 0.25x0.40x12.00mts.</t>
  </si>
  <si>
    <t>Pórtico P4X-V4X techo, 0.25x0.40x2.505mts.(2).</t>
  </si>
  <si>
    <t>Pórtico P7X techo, 0.25x0.40x7.50mts.</t>
  </si>
  <si>
    <t xml:space="preserve">Pórtico P1Y-V1Y techo, 0.25x0.40x13.66mts. </t>
  </si>
  <si>
    <t>Pórtico P2Y-V2Y techo, 0.25x0.40x10.03mts.</t>
  </si>
  <si>
    <t>Pórtico P3Y-V3Y techo, 0.25x0.40x10.03mts.</t>
  </si>
  <si>
    <t>Pórtico P4Y-V4Y techo, 0.25x0.40x5.43mts.</t>
  </si>
  <si>
    <t>Pórtico P4Y-V6Y techo, 0.25x0.40x5.43mts.</t>
  </si>
  <si>
    <t>Pórtico P2Y-V5Y techo, 0.25x0.50x4.62mts. (2).</t>
  </si>
  <si>
    <t>Columna C1 y C4, 0.40x0.40x4.80mts., 8Ø 3/4", 2Ø 1/2", Ø3/8" a 0.20: Pórtico.</t>
  </si>
  <si>
    <t>Columna C2, 0.25x0.65x4.70mts., 8Ø 1", 2Ø3/4", Ø1/2" a 0.20mts.: Pórtico.</t>
  </si>
  <si>
    <t>Columna C5, 0.40x0.40x4.70mts., 8Ø 3/4", 2Ø1/2", Ø3/8" a 0.20mts.: Pórtico.</t>
  </si>
  <si>
    <t>Columna C6, 0.40x0.40x4.70mts., 8Ø 3/4", 2Ø 1/2", Ø3/8" a 0.20mts.: Pórtico.</t>
  </si>
  <si>
    <t>Columna C8, 0.40x0.40x4.80mts., 8Ø 3/4", 2Ø 1/2", Ø3/8" a 0.20mts.: Pórtico.</t>
  </si>
  <si>
    <t>Columna C9, 0.40x0.40x4.80mts., 8Ø 3/4", 2Ø 1/2", Ø3/8" a 0.20mts.: Pórtico.</t>
  </si>
  <si>
    <t>PRESUPUESTO</t>
  </si>
  <si>
    <t>Instalacion Electrica ( Iluminacion y Tomacorrientes )</t>
  </si>
  <si>
    <t>C/U</t>
  </si>
  <si>
    <t>Tubo PVC SDR 26 , 1/2 x 20 Pie</t>
  </si>
  <si>
    <t>Curva PVC de 1/2</t>
  </si>
  <si>
    <t>Bombillos de bajo consumo 18W, 120V</t>
  </si>
  <si>
    <t>Tubo PVC SDR-26 de 2" x 20 pie</t>
  </si>
  <si>
    <t>Tapa para cajas octagonales</t>
  </si>
  <si>
    <t>Conectores UF de 1/2</t>
  </si>
  <si>
    <t>Curva PVC de 2"</t>
  </si>
  <si>
    <t>Tubo PVC SDR-26 de 1" x 20'</t>
  </si>
  <si>
    <t>Curva PVC de 1"</t>
  </si>
  <si>
    <t>Tubo PVC SDR-26 de 3/4 x 20'</t>
  </si>
  <si>
    <t>Curva PVC de 3/4</t>
  </si>
  <si>
    <t>Alambre de cobre No. 10 AWG THW, 600V, color negro</t>
  </si>
  <si>
    <t>ROLLO</t>
  </si>
  <si>
    <t>Alambre de cobre No. 10 AWG THW, 600V, color rojo</t>
  </si>
  <si>
    <t>Alambre de cobre No. 10 AWG THW, 600V, color verde</t>
  </si>
  <si>
    <t>Alambre No. 12 AWG THW, 600V, color amarillo</t>
  </si>
  <si>
    <t>Alambre No. 12 AWG THW, 600V, color negro</t>
  </si>
  <si>
    <t>Alambre No. 12 AWG THW, 600V, blanco</t>
  </si>
  <si>
    <t>Alambre No. 12 AWG THW, 600V, verde</t>
  </si>
  <si>
    <t>Alambre forro de goma 3 / C No. 14 AWG THW, 600V</t>
  </si>
  <si>
    <t>PIE</t>
  </si>
  <si>
    <t>Tape plástico 3M</t>
  </si>
  <si>
    <t>Tape de goma 3M</t>
  </si>
  <si>
    <t>Fote celda 110/220 V</t>
  </si>
  <si>
    <t>U/C</t>
  </si>
  <si>
    <t xml:space="preserve">Base P/foto Celda </t>
  </si>
  <si>
    <t>Caja para Contactor Nema 3R de 50 Amp</t>
  </si>
  <si>
    <t xml:space="preserve">Contactor LCD 32 </t>
  </si>
  <si>
    <t>Relay Termico P/Contactor LCD 32</t>
  </si>
  <si>
    <t>Mano de Obra 35 %</t>
  </si>
  <si>
    <t>Sub- Total</t>
  </si>
  <si>
    <t>Sistema de Potencia</t>
  </si>
  <si>
    <t>Enclouser breaker Nema 1, 225/400A</t>
  </si>
  <si>
    <t>Alambre de cobre No. 2/0 AWG THW, 600V</t>
  </si>
  <si>
    <t>Alambre de cobre No. 1/0 AWG THW, 600V</t>
  </si>
  <si>
    <t>Alambre de cobre No. 2 AWG THW, 600V</t>
  </si>
  <si>
    <t>Alambre de cobre No. 4 AWG THW, 600V</t>
  </si>
  <si>
    <t>Alambre de cobre No. 6 AWG THW, 600V</t>
  </si>
  <si>
    <t>Alambre de cobre No. 8 AWG THW, 600V</t>
  </si>
  <si>
    <t>Mano de Obra 35%</t>
  </si>
  <si>
    <t>Sistema de Potencia Media Tensión</t>
  </si>
  <si>
    <t>Transformador 75 KVA, 3PH, PM, 7200/208, 120V</t>
  </si>
  <si>
    <t>Alambre Urd No. 2, 1/3 x Ciento</t>
  </si>
  <si>
    <t>Pararrayo a 9KV</t>
  </si>
  <si>
    <t>Poste de concreto 35 Pies 500 Dan</t>
  </si>
  <si>
    <t xml:space="preserve">Alambre AAAC Calibre 2/0 </t>
  </si>
  <si>
    <t>Pie</t>
  </si>
  <si>
    <t>Tubo IMC 3¨</t>
  </si>
  <si>
    <t>Curt-Out, 100A, 15KV</t>
  </si>
  <si>
    <t>Cruceta de acero Galbanizada 6 pies</t>
  </si>
  <si>
    <t>Cono de alivio para exterior, completo</t>
  </si>
  <si>
    <t>Elbow Conector</t>
  </si>
  <si>
    <t>Grapa de retencion (Deamdemd Clamd) 2/0 AL</t>
  </si>
  <si>
    <t>Grapa de retencion (Deamdemd Clamd) 1/0 AL</t>
  </si>
  <si>
    <t>Base para URD Trifasica</t>
  </si>
  <si>
    <t>Aislador de suspension 6¨ tipo clevis</t>
  </si>
  <si>
    <t>Condulect 3¨</t>
  </si>
  <si>
    <t>Tuberia PVC, SDR 26 3¨</t>
  </si>
  <si>
    <t>Viento Completo</t>
  </si>
  <si>
    <t>Tornillo Maquina cabeza cuadrada 12 x 10 ¨</t>
  </si>
  <si>
    <t>Fleje Garbanizado de 28¨</t>
  </si>
  <si>
    <t>Arandela de Presion P/Tornillo 3/8¨</t>
  </si>
  <si>
    <t>Arandela de Presion P/Tornillo 1/2¨</t>
  </si>
  <si>
    <t>Arandela de Presion P/Tornillo 5/8¨</t>
  </si>
  <si>
    <t>Tuerca de Ojo de para Tornillo 5/8¨</t>
  </si>
  <si>
    <t>Tornillo Maquina de cabeza cuadrada 3/8 x 2 ¨</t>
  </si>
  <si>
    <t>Tuerca Cuadrada 5/8¨</t>
  </si>
  <si>
    <t>Tornillo de esparcimiento de 5/8 x 12¨</t>
  </si>
  <si>
    <t>Conector de Compresion 2/0 x 2/0</t>
  </si>
  <si>
    <t>Coupling de 3¨</t>
  </si>
  <si>
    <t>Cemento PVC</t>
  </si>
  <si>
    <t>GL</t>
  </si>
  <si>
    <t>Hoyos para Postes y Vientos</t>
  </si>
  <si>
    <t>Base de Hormigon para transformador</t>
  </si>
  <si>
    <t>Curva IMC 3¨</t>
  </si>
  <si>
    <t>Curva PVC 3¨</t>
  </si>
  <si>
    <t>Base  Tipo T Cut -OUT y Pararrayos</t>
  </si>
  <si>
    <t>Aterrizaje en Dos Puntos</t>
  </si>
  <si>
    <t>Fusible de 10 Amp 3¨</t>
  </si>
  <si>
    <t xml:space="preserve">Cinta de Peligro </t>
  </si>
  <si>
    <t>Rollo</t>
  </si>
  <si>
    <t>Channel Unitrust de 3/4 x 1 ½ x 10'</t>
  </si>
  <si>
    <t>Zanja Para Media Tension (Incluye sellado)</t>
  </si>
  <si>
    <t>Haciento de Arena</t>
  </si>
  <si>
    <t>Planta de Emergencia y Tanque de Combustible</t>
  </si>
  <si>
    <t>Planta de emergencia 80 KVA, 220/127V, 60Hz, Puesta en Obra</t>
  </si>
  <si>
    <t>Tanque de gasoil de 500 Gls.</t>
  </si>
  <si>
    <t>Tanque de gasoil de 150 Gls., para uso diario</t>
  </si>
  <si>
    <t>Mano de Obra 20 %</t>
  </si>
  <si>
    <t xml:space="preserve"> %</t>
  </si>
  <si>
    <t>Climatización</t>
  </si>
  <si>
    <t>Regilla plástica 2 x 4 pie</t>
  </si>
  <si>
    <t>Fibra vegetal 2 x 30 pie</t>
  </si>
  <si>
    <t>Cable forro de goma de 4/C No. 14</t>
  </si>
  <si>
    <t>Alambre de cobre No. 10 AWG THW, 600V</t>
  </si>
  <si>
    <t>Tubo flexible L.T. de 3/4</t>
  </si>
  <si>
    <t>Conector recto L.T. de 3/4</t>
  </si>
  <si>
    <t>Conector curvo L.T. de 3/4</t>
  </si>
  <si>
    <t>CAJA</t>
  </si>
  <si>
    <t>Cinta gris de 2"</t>
  </si>
  <si>
    <t>Correa de amarre de 1/8 x 14" (100 unid.)</t>
  </si>
  <si>
    <t>FUNDA</t>
  </si>
  <si>
    <t>Barra roscada de 3/8 x 6 pie</t>
  </si>
  <si>
    <t>Tuerca de 3/8"</t>
  </si>
  <si>
    <t>Arandela plana gruesa</t>
  </si>
  <si>
    <t>Difusores de suministro 12 x 12</t>
  </si>
  <si>
    <t>Cemento de contacto Universal</t>
  </si>
  <si>
    <t>Tubo PVC de presión de 3/4" x 20'</t>
  </si>
  <si>
    <t>Codo PVC de 3/4"</t>
  </si>
  <si>
    <t>Tee PVC de 3/4"</t>
  </si>
  <si>
    <t>Adaptadores macho PVC de 3/4"</t>
  </si>
  <si>
    <t>Coupling PVC de 3/4"</t>
  </si>
  <si>
    <t>Tapones galvanizados hembra de 3/4"</t>
  </si>
  <si>
    <t>Tubo PVC SDR-26 de 2" x 20'</t>
  </si>
  <si>
    <t>Reducciones PVC de 2" a 3/4"</t>
  </si>
  <si>
    <t>Coupling de cobre de 7/8</t>
  </si>
  <si>
    <t>Caja Protección para Termostato</t>
  </si>
  <si>
    <t>Mano de Obra 25%</t>
  </si>
  <si>
    <t>Sub - Total</t>
  </si>
  <si>
    <t>Sistemas de Aparta Rayos</t>
  </si>
  <si>
    <t>Perforaciones y zanja</t>
  </si>
  <si>
    <t>Materiales varios (Relleno, Tierra Negra, Cemento Gravada Arena, Conectores Tuberias, Tornilleria)</t>
  </si>
  <si>
    <t>Mano de Obra 25 %</t>
  </si>
  <si>
    <t>Partidas que Incluyen Materiales y Mano de Obra</t>
  </si>
  <si>
    <t>Interconexion del Sistema de Combustible de Planta con los Tanques de Gasoil</t>
  </si>
  <si>
    <t>P/A</t>
  </si>
  <si>
    <t>Preparacion de Unidades Condezadoras</t>
  </si>
  <si>
    <t>Insonorizacion de caseta de Planta /Electrica</t>
  </si>
  <si>
    <t>Suministro e Instalacion Ventana Acustica</t>
  </si>
  <si>
    <t>U/D</t>
  </si>
  <si>
    <t>Suministro e Instalacion Puerta Acustica</t>
  </si>
  <si>
    <t>Planos, Gestion y Aprobacion de Planos ( Exigido por las Distruibora ELectricas)</t>
  </si>
  <si>
    <t>Trasnporte y Grua</t>
  </si>
  <si>
    <t>Mano de Obra de Interconexion ( A Pagar a Distribuidora)</t>
  </si>
  <si>
    <t>Suministro e Instalacion Ducto Acople en lona a Radiador</t>
  </si>
  <si>
    <t>Tubos de para lamparas de exterior 4X4 20 pies preparados, incluye bases en ormigon y pernos</t>
  </si>
  <si>
    <t>Preparacion del Sistema de Escape</t>
  </si>
  <si>
    <t>Diseños Y Estudios</t>
  </si>
  <si>
    <t xml:space="preserve">Obra: Presupuesto Proyecto Tipo C, LUPERON </t>
  </si>
  <si>
    <t>PROVINCIA: PUERTO PLATA</t>
  </si>
  <si>
    <t>Desmontura y retiro malla ciclónica.</t>
  </si>
  <si>
    <t>Columna C3, 0.25x0.65x4.70mts., 12Ø 1", Ø1/2" a 0.20mts.: Pórtico.</t>
  </si>
  <si>
    <t>Columna C11, 0.40x0.40x4.80mts., 8Ø 3/4", 2Ø 1/2", Ø3/8" a 0.20mts.: Pórtico.</t>
  </si>
  <si>
    <t>Columna C15, 0.40x0.40x4.80mts., 8Ø 3/4", 2Ø 1/2", Ø3/8" a 0.20mts.: Pórtico.</t>
  </si>
  <si>
    <t>Columna C16, 0.40x0.40x4.80mts., 8Ø 3/4", 2Ø 1/2", Ø3/8" a 0.20mts.: Pórtico.</t>
  </si>
  <si>
    <t>Viga V1 entr., 0.20x0.40x4.75mts.</t>
  </si>
  <si>
    <t>Rejas (incluye pintura).</t>
  </si>
  <si>
    <t>Viga V1 techo, 0.20x0.40x4.75mts.</t>
  </si>
  <si>
    <t>Plafond de sheetrock en lobby doble altura.</t>
  </si>
  <si>
    <t>Interior semigloss divisiones Sheetrock.</t>
  </si>
  <si>
    <t>Acrílica base blanca (blanco 00 popular económ.).</t>
  </si>
  <si>
    <t>Pintura semigloss pared interior.</t>
  </si>
  <si>
    <t>Portones en H.G. (3.00 x 2.40mts.), 4 Unid., incluye pintura.</t>
  </si>
  <si>
    <t>PARTIDAS ELECTROMECANICAS</t>
  </si>
  <si>
    <r>
      <rPr>
        <b/>
        <sz val="12"/>
        <color rgb="FF000000"/>
        <rFont val="Arial"/>
      </rPr>
      <t>A:</t>
    </r>
    <r>
      <rPr>
        <sz val="12"/>
        <color rgb="FF000000"/>
        <rFont val="Arial"/>
      </rPr>
      <t xml:space="preserve"> ESTOS PRECIOS ESTAN SUJETOS A FLUCTUACIONES EN LOS PRECIOS QUE PUEDA EXISTIR EN EL MERCADO.</t>
    </r>
  </si>
  <si>
    <r>
      <rPr>
        <b/>
        <sz val="12"/>
        <color rgb="FF000000"/>
        <rFont val="Arial"/>
      </rPr>
      <t>B:</t>
    </r>
    <r>
      <rPr>
        <sz val="12"/>
        <color rgb="FF000000"/>
        <rFont val="Arial"/>
      </rPr>
      <t xml:space="preserve"> ESTOS PRECIOS INCLUYEN MATERIALES Y MANO DE OBRA.</t>
    </r>
  </si>
  <si>
    <t>2022</t>
  </si>
  <si>
    <t>SUB-TOTAL  AREA CIVIL(1):</t>
  </si>
  <si>
    <t>SUB-TOTAL AREA ELECTROMECANICA (2)</t>
  </si>
  <si>
    <t>SUB-TOTAL GENERAL</t>
  </si>
  <si>
    <t>SUB-TOTAL INDIRECTOS (2):</t>
  </si>
  <si>
    <t>DIRECCION DE INFRAESTRUCTURA FISICA DE LA JCE</t>
  </si>
  <si>
    <t>Tomacorriente 15A, 120V</t>
  </si>
  <si>
    <t>Tomacorriente  15A, 220V</t>
  </si>
  <si>
    <t>Tomacorriente  15A, 120V,waterproof para exterior</t>
  </si>
  <si>
    <t>Cajas rectangulares 2 x 4 x2 x 3/4 US, UL</t>
  </si>
  <si>
    <t>Cajas rectangulares 2 x 4 x2 x 1/2 US, UL</t>
  </si>
  <si>
    <t>Panel Led 40watts, 2X2 Luz Blanca Certificacion UL, 100/277 voltios 4000lumens IP20, 1 año de garantia</t>
  </si>
  <si>
    <t xml:space="preserve">Tubo EMT 1/2"X10',  USA, UL </t>
  </si>
  <si>
    <t>Interruptor, 15A, 120V,  sencillo.</t>
  </si>
  <si>
    <t>Interruptor, 15A, 120V, doble.</t>
  </si>
  <si>
    <t>Interruptores 15A, 120V,  Triple.</t>
  </si>
  <si>
    <t>Interruptor 15A,120V, 3Vias.</t>
  </si>
  <si>
    <t>Lámpara Led Superficie Redonda 24Watts, Espesor 1 1/2", una año de garantia.</t>
  </si>
  <si>
    <t>Lámpara pared Aplique Doble via Leds,  2X6Watts, IP65, un año de garantia.</t>
  </si>
  <si>
    <t>Lámpara Led Aplique  de Pared, IP65, una via 6Watts, un año de garantia.</t>
  </si>
  <si>
    <t xml:space="preserve">Tubo EMT 3/4"X10',  USA, UL </t>
  </si>
  <si>
    <t>Lámpara de Parqueo tipo Led de 100 W, IP65, 1 año de garantia</t>
  </si>
  <si>
    <t>Registro galvanizado de 18" x 18" x 6, Nema 1</t>
  </si>
  <si>
    <t>Registro galvanizado de 12" x 12" x 6 Nema 1</t>
  </si>
  <si>
    <t>Registro galvanizado de 6 x 6' x 4' Nema 1</t>
  </si>
  <si>
    <t>Registro galvanizado de 8 x 8 x 6" Nema 1</t>
  </si>
  <si>
    <t>Registro galvanizado de 10 x 10 x 6" Nema 1</t>
  </si>
  <si>
    <t>Registro galvanizado de 4 x 4 x 2" Nema 1</t>
  </si>
  <si>
    <t>Registro galvanizado de 16 x 16 x 6 Nema 1</t>
  </si>
  <si>
    <t>Switch de transferencia aut. 400A barra, 3PH, 250V, en contactores de 350 Amp. Barras de Cobre, Barra Neutro, Barra de Tierra, Gabinete en pintura electrostatica.</t>
  </si>
  <si>
    <t xml:space="preserve">Mano de Obra </t>
  </si>
  <si>
    <t>Caja octagonal de 1/2 x 3/4 USA, UL</t>
  </si>
  <si>
    <t>Tornillo 4 Tuercas roca corrida 5/8X12</t>
  </si>
  <si>
    <t>Tornillo Maquina cabeza cuadrada 5/8 x 12 ¨</t>
  </si>
  <si>
    <t>Pararayo con dispositivo de cebado de fabricacion Francesa, Area de Proteccion de  89 Mts A 5 Mts Sobre Nivel de Azotea; Nivel IV Segun Norma Francesa NF C17-102. NO Radioactivo, En Acero Inoxidable.</t>
  </si>
  <si>
    <t xml:space="preserve"> Mastil en acero inoxidable, seccion baja 38mm  1.3 MTS.. Roscado                                                    </t>
  </si>
  <si>
    <t>Mastil acero inoxidable  3 MTS. seccion baja 38mm .Inoxidable</t>
  </si>
  <si>
    <t>Cable de Cobre Clase 1 Desnudo  (AWG 1/10), Tejido Tipo Canasta, Soft Drawn, 32 Hilos, 7/16” de Diametro Aprox, Especial para sistemas de Tierra Y Pararayos, Marca Robbins.</t>
  </si>
  <si>
    <t>Protector de Cable, de polietileno, Espacial para siste de tierra de ¾” de diametro a 8 Pies de longitud..</t>
  </si>
  <si>
    <t>Electrodo Quimico Para Mejorar las condiciones de alta resistividad del terreno KIT Incluye Electrodo Quimico de 10 Pies de Largo, dos fundas de ultrafill Material para mejorar la resistibidad del registro en pvc.</t>
  </si>
  <si>
    <t xml:space="preserve"> Sujetador acero inoxidbale para Conductor de Cobre Pararrayos.</t>
  </si>
  <si>
    <t>Soporte Protector, Grapa de Acero Galvanizado</t>
  </si>
  <si>
    <t xml:space="preserve"> Bobina de  Alta Inductancia para  proteccion en la conexion entre dos tomas de tierra a fin de reducir la transmision del posible fallo absorbida por una de ellas.</t>
  </si>
  <si>
    <t>Caja Metalica Monobloque dimensiones 400X300X200(IP55) de Construccion, terminacion en tola con pintura electrostatica al horno.</t>
  </si>
  <si>
    <t>Fundente  115.</t>
  </si>
  <si>
    <t>Abrazaderas Acero inoxidable 30-50MM S.S.</t>
  </si>
  <si>
    <t xml:space="preserve"> KIT Tornillos P/Mastil 35/42 MM INOX.</t>
  </si>
  <si>
    <t>CONECTOR Terminal de cable (BONDING LUG), de Cobre</t>
  </si>
  <si>
    <t xml:space="preserve"> Cable cobre P.D THHN-8AWG Verde.</t>
  </si>
  <si>
    <t>Material Especial Para Mejorar las condiciones de alta resistividad del terreno paquetes de  50 LB. No Contiene Bentonita.</t>
  </si>
  <si>
    <t xml:space="preserve"> SOPORTE OFFSET.</t>
  </si>
  <si>
    <t>Escalera tipo marinero con proteccion de espalda de Acceso a techo de caseta de Planta</t>
  </si>
  <si>
    <t>Supresor de pico  80 KA, Para manejo de picos de corriente, 120/208 VOLT, Trifasico en Estrella.</t>
  </si>
  <si>
    <t>Supresor de pico 140 KA, Para manejo de picos de corriente, 120/280 Volt, Trifasico en estrella.</t>
  </si>
  <si>
    <t>BARRA de Tierra Perforada Cobre, Permite Raelizar una interconexion accesible entre la toma de toma de tierra del pararrayo Y la red de toma tierra dimensiones ¼ X 2 X 12 Pulg, Con aislantes Y base.</t>
  </si>
  <si>
    <t>Electrodo de cobre 5/8" x 8', minimo recubriemiento 10 Micras, Norma UL</t>
  </si>
  <si>
    <t xml:space="preserve"> Cable Cobre P.D TJS Goma 3X12 AWG Negro.</t>
  </si>
  <si>
    <t>Registo polietileno de Tierra con punto de comprobacion, ajuste de tapa en tres torniloos mecanicos</t>
  </si>
  <si>
    <t>Conector recto EMT 1/2, USA, UL</t>
  </si>
  <si>
    <t>Conector recto EMT 3/4, USA, UL</t>
  </si>
  <si>
    <t>Tuberia Conduflex 1/2"</t>
  </si>
  <si>
    <t>Tuberia Conduflex 3/4"</t>
  </si>
  <si>
    <t>Conector Recto Conduflex 3/4"</t>
  </si>
  <si>
    <t>Conector Recto Conduflex 1/2"</t>
  </si>
  <si>
    <t>TON</t>
  </si>
  <si>
    <t xml:space="preserve">Suministro e Instalacion sistema climatizacion Modular VRF 30 Ton, 1(uno) modulo de 20 Ton y 1(uno) modulo de 10 Ton  compuesto por los siguientes:
-Unidad Evaporador Tipo manejadora 5 ton (5 unidades).
-Unidad Evaporadora Tipo manejadora de 2 Ton(1 unidad).
-Unidad Evaporadora tipo Power Cassette 2 Ton(1 unidad).
-Unidad Evaporador Tipo Power Cassette 1 Ton(3 unidades).
Incluye tuberias, accesorios, refrigerantes, anclajes mecanicos y todo lo necesario para su puesta en funcionamiento.
</t>
  </si>
  <si>
    <t>Plancha de poliuretano 3/4" espesor.</t>
  </si>
  <si>
    <t>gls</t>
  </si>
  <si>
    <t>Galon de cemento contacto negro para plancha de poliuretano</t>
  </si>
  <si>
    <t>Cinta de Aluminio 3" Para poliuretano</t>
  </si>
  <si>
    <t>Breaker de 1 polo, 20 Amp, 250V. Marca Reconocida por su calidad y confiabildiad en el mercado electrico.</t>
  </si>
  <si>
    <t>Breaker de 30A, 1 polo, 250V, Marca reconocida por su calidad y confiabildiad en el mercado electrico.</t>
  </si>
  <si>
    <t xml:space="preserve">Breaker de 50A, 3 polo, 250V, Marca reconocida por su calidad y confiabildiad en el mercado electrico. </t>
  </si>
  <si>
    <t>Breaker de 15A, 1 Polo, 250V, Marca reconocida por su calidad y confiabildiad en el mercado electrico.</t>
  </si>
  <si>
    <t xml:space="preserve">Breaker 350A, 3PH, 250V,  Marca reconocida por su calidad y confiabildiad en el mercado electrico., </t>
  </si>
  <si>
    <t xml:space="preserve">Panel de breakers de 200 Amp barra , 100V,  3PH, 24/C  Marca reconocida por su calidad y confiabildiad en el mercado electrico.                                                                                             </t>
  </si>
  <si>
    <t xml:space="preserve">Panel de breakers  100 Amp barra , 250 V, 3PH, 12/C     Marca reconocida por su calidad y confiabildiad en el mercado electrico.                                                                                            </t>
  </si>
  <si>
    <t xml:space="preserve">Panel de breakers 3PH de 75Amp barra , 250 V,   6 /C Marca reconocida por su calidad y confiabildiad en el mercado electrico.,                                                                                               </t>
  </si>
  <si>
    <t>Grupo contra incendio, bomba horizontal 100 GPM, 190' TDH, motor eléctrico trifásico, 208/460 V bomba  sumergible  13.45 GPM Vs 230' TDH, 3450RPM.</t>
  </si>
  <si>
    <t xml:space="preserve">                     Costos Indirectos:</t>
  </si>
  <si>
    <t>Materiales de Interconexion (se validara con listado existente comparado con solicitados por distribuuidora)</t>
  </si>
  <si>
    <t>Panel board de 400 AMP barras con breaker principal, compuesto por:  a) 2 breakers de 100A, 3PH, 250V. b) 1 Breaker 150A, 3PH, 250V. c) 1 Breaker 75A, 3PH, 250A. d) 2 espacios disponible.</t>
  </si>
  <si>
    <t>Panel board de 250 AMP barras, Breaker principal 150A, 3PH, 250V, Nema 3R compuesto por: a) Breaker de 100A, 3PH, 250V. B) 1 Breaber 60A, 3PH, 250V.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</si>
</sst>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RD$&quot;* #,##0.00_);_(&quot;RD$&quot;* \(#,##0.00\);_(&quot;RD$&quot;* &quot;-&quot;??_);_(@_)"/>
    <numFmt numFmtId="165" formatCode="0.000"/>
    <numFmt numFmtId="166" formatCode="0.0"/>
    <numFmt numFmtId="167" formatCode="&quot;RD$&quot;#,##0.00"/>
    <numFmt numFmtId="168" formatCode="_([$RD$-1C0A]* #,##0.00_);_([$RD$-1C0A]* \(#,##0.00\);_([$RD$-1C0A]* &quot;-&quot;??_);_(@_)"/>
  </numFmts>
  <fonts count="17">
    <font>
      <sz val="11"/>
      <name val="Calibri"/>
    </font>
    <font>
      <sz val="11"/>
      <color rgb="FF000000"/>
      <name val="Arial"/>
    </font>
    <font>
      <b/>
      <sz val="12"/>
      <color rgb="FF000000"/>
      <name val="Arial"/>
    </font>
    <font>
      <sz val="12"/>
      <color rgb="FF000000"/>
      <name val="Arial"/>
    </font>
    <font>
      <b/>
      <sz val="11"/>
      <color rgb="FF000000"/>
      <name val="Arial"/>
    </font>
    <font>
      <sz val="10"/>
      <color rgb="FF000000"/>
      <name val="Arial"/>
    </font>
    <font>
      <sz val="12"/>
      <name val="Arial"/>
    </font>
    <font>
      <b/>
      <sz val="12"/>
      <name val="Arial"/>
    </font>
    <font>
      <sz val="11"/>
      <name val="Arial"/>
    </font>
    <font>
      <sz val="12"/>
      <color rgb="FF92D050"/>
      <name val="Arial"/>
    </font>
    <font>
      <sz val="11"/>
      <color rgb="FF000000"/>
      <name val="Calibri"/>
    </font>
    <font>
      <b/>
      <sz val="14"/>
      <color rgb="FF000000"/>
      <name val="Arial"/>
    </font>
    <font>
      <b/>
      <sz val="15"/>
      <color rgb="FF000000"/>
      <name val="Arial"/>
    </font>
    <font>
      <sz val="12"/>
      <color rgb="FF000000"/>
      <name val="Times New Roman"/>
    </font>
    <font>
      <sz val="11"/>
      <color rgb="FF000000"/>
      <name val="Calibri"/>
    </font>
    <font>
      <sz val="11"/>
      <color rgb="FF000000"/>
      <name val="Calibri"/>
    </font>
    <font>
      <sz val="12"/>
      <color rgb="FF000000"/>
      <name val="Arial"/>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right/>
      <top/>
      <bottom style="medium">
        <color indexed="64"/>
      </bottom>
      <diagonal/>
    </border>
  </borders>
  <cellStyleXfs count="3">
    <xf numFmtId="0" fontId="0" fillId="0" borderId="0">
      <alignment vertical="center"/>
    </xf>
    <xf numFmtId="164" fontId="14" fillId="0" borderId="0">
      <alignment vertical="top"/>
      <protection locked="0"/>
    </xf>
    <xf numFmtId="0" fontId="15" fillId="0" borderId="0">
      <protection locked="0"/>
    </xf>
  </cellStyleXfs>
  <cellXfs count="363">
    <xf numFmtId="0" fontId="0" fillId="0" borderId="0" xfId="0">
      <alignment vertical="center"/>
    </xf>
    <xf numFmtId="0" fontId="1" fillId="0" borderId="0" xfId="0" applyFont="1" applyAlignment="1"/>
    <xf numFmtId="0" fontId="1" fillId="0" borderId="1" xfId="0" applyFont="1" applyBorder="1" applyAlignment="1"/>
    <xf numFmtId="0" fontId="1" fillId="0" borderId="2" xfId="0" applyFont="1" applyBorder="1" applyAlignment="1"/>
    <xf numFmtId="49" fontId="1" fillId="0" borderId="3" xfId="0" applyNumberFormat="1" applyFont="1" applyBorder="1" applyAlignment="1">
      <alignment horizontal="right"/>
    </xf>
    <xf numFmtId="0" fontId="1" fillId="0" borderId="4" xfId="0" applyFont="1" applyBorder="1" applyAlignment="1"/>
    <xf numFmtId="0" fontId="1" fillId="0" borderId="0" xfId="0" applyFont="1" applyBorder="1" applyAlignment="1"/>
    <xf numFmtId="0" fontId="1" fillId="0" borderId="5" xfId="0" applyFont="1" applyBorder="1" applyAlignment="1"/>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0" xfId="0" applyFont="1" applyBorder="1" applyAlignment="1"/>
    <xf numFmtId="0" fontId="1" fillId="0" borderId="0" xfId="0" applyFont="1" applyBorder="1" applyAlignment="1"/>
    <xf numFmtId="0" fontId="1" fillId="0" borderId="5" xfId="0" applyFont="1" applyBorder="1" applyAlignment="1"/>
    <xf numFmtId="0" fontId="5" fillId="0" borderId="17" xfId="0" applyFont="1" applyBorder="1" applyAlignment="1"/>
    <xf numFmtId="0" fontId="5" fillId="0" borderId="17" xfId="0" applyFont="1" applyBorder="1" applyAlignment="1">
      <alignment horizontal="center"/>
    </xf>
    <xf numFmtId="0" fontId="6" fillId="0" borderId="0" xfId="0" applyFont="1" applyAlignment="1">
      <alignment horizontal="justify" vertical="justify"/>
    </xf>
    <xf numFmtId="0" fontId="7" fillId="0" borderId="18" xfId="0" applyFont="1" applyBorder="1" applyAlignment="1">
      <alignment horizontal="justify" vertical="justify"/>
    </xf>
    <xf numFmtId="0" fontId="7" fillId="0" borderId="19" xfId="0" applyFont="1" applyBorder="1" applyAlignment="1">
      <alignment horizontal="justify" vertical="justify"/>
    </xf>
    <xf numFmtId="0" fontId="6" fillId="0" borderId="20" xfId="0" applyFont="1" applyBorder="1" applyAlignment="1">
      <alignment horizontal="justify" vertical="justify"/>
    </xf>
    <xf numFmtId="0" fontId="6" fillId="0" borderId="20" xfId="0" applyFont="1" applyBorder="1" applyAlignment="1">
      <alignment horizontal="center" vertical="center"/>
    </xf>
    <xf numFmtId="4" fontId="6" fillId="0" borderId="20" xfId="0" applyNumberFormat="1" applyFont="1" applyBorder="1" applyAlignment="1">
      <alignment horizontal="justify" vertical="justify"/>
    </xf>
    <xf numFmtId="0" fontId="6" fillId="0" borderId="21" xfId="0" applyFont="1" applyBorder="1" applyAlignment="1">
      <alignment horizontal="justify" vertical="justify"/>
    </xf>
    <xf numFmtId="0" fontId="6" fillId="0" borderId="22" xfId="0" applyFont="1" applyBorder="1" applyAlignment="1">
      <alignment horizontal="justify" vertical="justify"/>
    </xf>
    <xf numFmtId="0" fontId="6" fillId="0" borderId="23" xfId="0" applyFont="1" applyBorder="1" applyAlignment="1">
      <alignment horizontal="justify" vertical="justify"/>
    </xf>
    <xf numFmtId="2" fontId="6" fillId="0" borderId="23" xfId="0" applyNumberFormat="1" applyFont="1" applyBorder="1" applyAlignment="1">
      <alignment horizontal="right" vertical="center"/>
    </xf>
    <xf numFmtId="0" fontId="6" fillId="0" borderId="23" xfId="0" applyFont="1" applyBorder="1" applyAlignment="1">
      <alignment horizontal="center" vertical="center"/>
    </xf>
    <xf numFmtId="4" fontId="6" fillId="0" borderId="23" xfId="0" applyNumberFormat="1" applyFont="1" applyBorder="1" applyAlignment="1">
      <alignment horizontal="right" vertical="center"/>
    </xf>
    <xf numFmtId="0" fontId="6" fillId="0" borderId="24" xfId="0" applyFont="1" applyBorder="1" applyAlignment="1">
      <alignment horizontal="justify" vertical="justify"/>
    </xf>
    <xf numFmtId="0" fontId="6" fillId="0" borderId="22" xfId="0" applyFont="1" applyBorder="1" applyAlignment="1">
      <alignment horizontal="justify" vertical="center"/>
    </xf>
    <xf numFmtId="0" fontId="6" fillId="0" borderId="23" xfId="0" applyFont="1" applyBorder="1" applyAlignment="1">
      <alignment horizontal="justify" vertical="center"/>
    </xf>
    <xf numFmtId="0" fontId="6" fillId="0" borderId="24" xfId="0" applyFont="1" applyBorder="1" applyAlignment="1">
      <alignment horizontal="justify" vertical="center"/>
    </xf>
    <xf numFmtId="2" fontId="6" fillId="0" borderId="25" xfId="0" applyNumberFormat="1" applyFont="1" applyBorder="1" applyAlignment="1">
      <alignment horizontal="justify" vertical="justify"/>
    </xf>
    <xf numFmtId="0" fontId="6" fillId="0" borderId="26" xfId="0" applyFont="1" applyBorder="1" applyAlignment="1">
      <alignment horizontal="justify" vertical="justify" wrapText="1"/>
    </xf>
    <xf numFmtId="2" fontId="6" fillId="0" borderId="26" xfId="0" applyNumberFormat="1" applyFont="1" applyBorder="1" applyAlignment="1">
      <alignment horizontal="right" vertical="center"/>
    </xf>
    <xf numFmtId="0" fontId="6" fillId="0" borderId="26" xfId="0" applyFont="1" applyBorder="1" applyAlignment="1">
      <alignment horizontal="center" vertical="center"/>
    </xf>
    <xf numFmtId="4" fontId="6" fillId="0" borderId="26" xfId="0" applyNumberFormat="1" applyFont="1" applyBorder="1" applyAlignment="1">
      <alignment horizontal="right" vertical="center"/>
    </xf>
    <xf numFmtId="164" fontId="7" fillId="0" borderId="24" xfId="1" applyFont="1" applyBorder="1" applyAlignment="1" applyProtection="1">
      <alignment horizontal="justify" vertical="justify"/>
    </xf>
    <xf numFmtId="2" fontId="7" fillId="0" borderId="22" xfId="0" applyNumberFormat="1" applyFont="1" applyBorder="1" applyAlignment="1">
      <alignment horizontal="justify" vertical="justify"/>
    </xf>
    <xf numFmtId="0" fontId="7" fillId="0" borderId="28" xfId="0" applyFont="1" applyFill="1" applyBorder="1" applyAlignment="1">
      <alignment horizontal="justify" vertical="justify" wrapText="1"/>
    </xf>
    <xf numFmtId="0" fontId="6" fillId="0" borderId="29" xfId="0" applyFont="1" applyBorder="1" applyAlignment="1">
      <alignment horizontal="justify" vertical="justify"/>
    </xf>
    <xf numFmtId="0" fontId="6" fillId="0" borderId="0" xfId="0" applyFont="1" applyAlignment="1">
      <alignment horizontal="justify" vertical="center"/>
    </xf>
    <xf numFmtId="2" fontId="6" fillId="0" borderId="22" xfId="0" applyNumberFormat="1" applyFont="1" applyBorder="1" applyAlignment="1">
      <alignment horizontal="justify" vertical="center"/>
    </xf>
    <xf numFmtId="0" fontId="6" fillId="0" borderId="23" xfId="0" applyFont="1" applyFill="1" applyBorder="1" applyAlignment="1">
      <alignment horizontal="justify" vertical="center" wrapText="1"/>
    </xf>
    <xf numFmtId="2" fontId="6" fillId="0" borderId="0" xfId="0" applyNumberFormat="1" applyFont="1" applyFill="1" applyBorder="1" applyAlignment="1">
      <alignment horizontal="justify" vertical="center" wrapText="1"/>
    </xf>
    <xf numFmtId="165" fontId="6" fillId="0" borderId="0" xfId="0" applyNumberFormat="1" applyFont="1" applyFill="1" applyBorder="1" applyAlignment="1">
      <alignment horizontal="justify" vertical="center" wrapText="1"/>
    </xf>
    <xf numFmtId="0" fontId="6" fillId="0" borderId="0" xfId="0" applyFont="1" applyFill="1" applyBorder="1" applyAlignment="1">
      <alignment horizontal="justify" vertical="center" wrapText="1"/>
    </xf>
    <xf numFmtId="2" fontId="6" fillId="0" borderId="25" xfId="0" applyNumberFormat="1" applyFont="1" applyBorder="1" applyAlignment="1">
      <alignment horizontal="justify" vertical="center"/>
    </xf>
    <xf numFmtId="0" fontId="6" fillId="0" borderId="26" xfId="0" applyFont="1" applyBorder="1" applyAlignment="1">
      <alignment horizontal="justify" vertical="center"/>
    </xf>
    <xf numFmtId="0" fontId="6" fillId="0" borderId="27" xfId="0" applyFont="1" applyBorder="1" applyAlignment="1">
      <alignment horizontal="right" vertical="center"/>
    </xf>
    <xf numFmtId="164" fontId="7" fillId="0" borderId="24" xfId="1" applyFont="1" applyBorder="1" applyAlignment="1" applyProtection="1">
      <alignment horizontal="justify" vertical="center"/>
    </xf>
    <xf numFmtId="0" fontId="3" fillId="0" borderId="0" xfId="0" applyFont="1" applyAlignment="1">
      <alignment horizontal="justify" vertical="justify"/>
    </xf>
    <xf numFmtId="2" fontId="2" fillId="0" borderId="25" xfId="0" applyNumberFormat="1" applyFont="1" applyBorder="1" applyAlignment="1">
      <alignment horizontal="justify" vertical="justify"/>
    </xf>
    <xf numFmtId="2" fontId="2" fillId="0" borderId="26" xfId="0" applyNumberFormat="1" applyFont="1" applyBorder="1" applyAlignment="1">
      <alignment horizontal="justify" vertical="justify"/>
    </xf>
    <xf numFmtId="2" fontId="2" fillId="0" borderId="26" xfId="0" applyNumberFormat="1" applyFont="1" applyBorder="1" applyAlignment="1">
      <alignment horizontal="right" vertical="center"/>
    </xf>
    <xf numFmtId="0" fontId="2" fillId="0" borderId="26" xfId="0" applyFont="1" applyBorder="1" applyAlignment="1">
      <alignment horizontal="center" vertical="center"/>
    </xf>
    <xf numFmtId="4" fontId="2" fillId="0" borderId="29" xfId="0" applyNumberFormat="1" applyFont="1" applyBorder="1" applyAlignment="1">
      <alignment horizontal="justify" vertical="justify"/>
    </xf>
    <xf numFmtId="2" fontId="2" fillId="0" borderId="22" xfId="0" applyNumberFormat="1" applyFont="1" applyBorder="1" applyAlignment="1">
      <alignment horizontal="justify" vertical="justify"/>
    </xf>
    <xf numFmtId="0" fontId="2" fillId="0" borderId="28" xfId="0" applyFont="1" applyFill="1" applyBorder="1" applyAlignment="1">
      <alignment horizontal="justify" vertical="justify" wrapText="1"/>
    </xf>
    <xf numFmtId="2" fontId="3" fillId="0" borderId="26" xfId="0" applyNumberFormat="1" applyFont="1" applyBorder="1" applyAlignment="1">
      <alignment horizontal="right" vertical="center"/>
    </xf>
    <xf numFmtId="0" fontId="3" fillId="0" borderId="26" xfId="0" applyFont="1" applyBorder="1" applyAlignment="1">
      <alignment horizontal="center" vertical="center"/>
    </xf>
    <xf numFmtId="0" fontId="3" fillId="0" borderId="29" xfId="0" applyFont="1" applyBorder="1" applyAlignment="1">
      <alignment horizontal="justify" vertical="justify"/>
    </xf>
    <xf numFmtId="0" fontId="6" fillId="0" borderId="23" xfId="0" applyFont="1" applyBorder="1" applyAlignment="1">
      <alignment horizontal="justify" vertical="center" wrapText="1"/>
    </xf>
    <xf numFmtId="2" fontId="6" fillId="0" borderId="0" xfId="0" applyNumberFormat="1" applyFont="1" applyAlignment="1">
      <alignment horizontal="justify" vertical="center"/>
    </xf>
    <xf numFmtId="165" fontId="6" fillId="0" borderId="0" xfId="0" applyNumberFormat="1" applyFont="1" applyAlignment="1">
      <alignment horizontal="justify" vertical="center"/>
    </xf>
    <xf numFmtId="4" fontId="6" fillId="0" borderId="24" xfId="0" applyNumberFormat="1" applyFont="1" applyBorder="1" applyAlignment="1">
      <alignment horizontal="justify" vertical="center"/>
    </xf>
    <xf numFmtId="165" fontId="6" fillId="0" borderId="23" xfId="0" applyNumberFormat="1" applyFont="1" applyBorder="1" applyAlignment="1">
      <alignment horizontal="right" vertical="center"/>
    </xf>
    <xf numFmtId="2" fontId="3" fillId="0" borderId="25" xfId="0" applyNumberFormat="1" applyFont="1" applyBorder="1" applyAlignment="1">
      <alignment horizontal="justify" vertical="justify"/>
    </xf>
    <xf numFmtId="0" fontId="3" fillId="0" borderId="26" xfId="0" applyFont="1" applyFill="1" applyBorder="1" applyAlignment="1">
      <alignment horizontal="justify" vertical="justify" wrapText="1"/>
    </xf>
    <xf numFmtId="4" fontId="3" fillId="0" borderId="26" xfId="0" applyNumberFormat="1" applyFont="1" applyBorder="1" applyAlignment="1">
      <alignment horizontal="right" vertical="center"/>
    </xf>
    <xf numFmtId="164" fontId="2" fillId="0" borderId="24" xfId="1" applyFont="1" applyBorder="1" applyAlignment="1" applyProtection="1">
      <alignment horizontal="justify" vertical="justify"/>
    </xf>
    <xf numFmtId="166" fontId="2" fillId="0" borderId="22" xfId="0" applyNumberFormat="1" applyFont="1" applyBorder="1" applyAlignment="1">
      <alignment horizontal="justify" vertical="justify"/>
    </xf>
    <xf numFmtId="0" fontId="2" fillId="0" borderId="28" xfId="0" applyFont="1" applyBorder="1" applyAlignment="1">
      <alignment horizontal="justify" vertical="justify"/>
    </xf>
    <xf numFmtId="0" fontId="3" fillId="0" borderId="26" xfId="0" applyFont="1" applyBorder="1" applyAlignment="1">
      <alignment horizontal="right" vertical="center"/>
    </xf>
    <xf numFmtId="4" fontId="3" fillId="0" borderId="29" xfId="0" applyNumberFormat="1" applyFont="1" applyBorder="1" applyAlignment="1">
      <alignment horizontal="justify" vertical="justify"/>
    </xf>
    <xf numFmtId="2" fontId="3" fillId="0" borderId="0" xfId="0" applyNumberFormat="1" applyFont="1" applyAlignment="1">
      <alignment horizontal="justify" vertical="justify"/>
    </xf>
    <xf numFmtId="0" fontId="6" fillId="0" borderId="23" xfId="0" applyFont="1" applyBorder="1" applyAlignment="1">
      <alignment horizontal="right" vertical="center"/>
    </xf>
    <xf numFmtId="166" fontId="6" fillId="0" borderId="25" xfId="0" applyNumberFormat="1" applyFont="1" applyBorder="1" applyAlignment="1">
      <alignment horizontal="justify" vertical="center"/>
    </xf>
    <xf numFmtId="0" fontId="6" fillId="0" borderId="26" xfId="0" applyFont="1" applyFill="1" applyBorder="1" applyAlignment="1">
      <alignment horizontal="justify" vertical="center"/>
    </xf>
    <xf numFmtId="0" fontId="6" fillId="0" borderId="28" xfId="0" applyFont="1" applyBorder="1" applyAlignment="1">
      <alignment horizontal="justify" vertical="center"/>
    </xf>
    <xf numFmtId="4" fontId="6" fillId="0" borderId="27" xfId="0" applyNumberFormat="1" applyFont="1" applyBorder="1" applyAlignment="1">
      <alignment horizontal="right" vertical="center"/>
    </xf>
    <xf numFmtId="0" fontId="3" fillId="0" borderId="30" xfId="0" applyFont="1" applyBorder="1" applyAlignment="1">
      <alignment horizontal="right" vertical="center"/>
    </xf>
    <xf numFmtId="0" fontId="3" fillId="0" borderId="30" xfId="0" applyFont="1" applyBorder="1" applyAlignment="1">
      <alignment horizontal="center" vertical="center"/>
    </xf>
    <xf numFmtId="4" fontId="3" fillId="0" borderId="31" xfId="0" applyNumberFormat="1" applyFont="1" applyBorder="1" applyAlignment="1">
      <alignment horizontal="justify" vertical="justify"/>
    </xf>
    <xf numFmtId="2" fontId="6" fillId="0" borderId="22" xfId="0" applyNumberFormat="1" applyFont="1" applyBorder="1" applyAlignment="1">
      <alignment horizontal="justify" vertical="justify"/>
    </xf>
    <xf numFmtId="0" fontId="6" fillId="0" borderId="23" xfId="0" applyFont="1" applyBorder="1" applyAlignment="1">
      <alignment horizontal="justify" vertical="justify" wrapText="1"/>
    </xf>
    <xf numFmtId="4" fontId="6" fillId="0" borderId="24" xfId="0" applyNumberFormat="1" applyFont="1" applyBorder="1" applyAlignment="1">
      <alignment horizontal="justify" vertical="justify"/>
    </xf>
    <xf numFmtId="2" fontId="6" fillId="0" borderId="0" xfId="0" applyNumberFormat="1" applyFont="1" applyAlignment="1">
      <alignment horizontal="justify" vertical="justify"/>
    </xf>
    <xf numFmtId="166" fontId="6" fillId="0" borderId="25" xfId="0" applyNumberFormat="1" applyFont="1" applyBorder="1" applyAlignment="1">
      <alignment horizontal="justify" vertical="justify"/>
    </xf>
    <xf numFmtId="0" fontId="6" fillId="0" borderId="26" xfId="0" applyFont="1" applyBorder="1" applyAlignment="1">
      <alignment horizontal="justify" vertical="justify"/>
    </xf>
    <xf numFmtId="0" fontId="6" fillId="0" borderId="26" xfId="0" applyFont="1" applyBorder="1" applyAlignment="1">
      <alignment horizontal="right" vertical="center"/>
    </xf>
    <xf numFmtId="0" fontId="2" fillId="0" borderId="32" xfId="0" applyFont="1" applyBorder="1" applyAlignment="1">
      <alignment horizontal="justify" vertical="justify"/>
    </xf>
    <xf numFmtId="0" fontId="2" fillId="0" borderId="33" xfId="0" applyFont="1" applyBorder="1" applyAlignment="1">
      <alignment horizontal="justify" vertical="justify"/>
    </xf>
    <xf numFmtId="0" fontId="3" fillId="0" borderId="31" xfId="0" applyFont="1" applyBorder="1" applyAlignment="1">
      <alignment horizontal="justify" vertical="justify"/>
    </xf>
    <xf numFmtId="2" fontId="6" fillId="0" borderId="23" xfId="0" applyNumberFormat="1" applyFont="1" applyBorder="1" applyAlignment="1">
      <alignment horizontal="justify" vertical="center" wrapText="1"/>
    </xf>
    <xf numFmtId="0" fontId="6" fillId="0" borderId="0" xfId="0" applyFont="1" applyAlignment="1">
      <alignment horizontal="center" vertical="center"/>
    </xf>
    <xf numFmtId="166" fontId="6" fillId="0" borderId="34" xfId="0" applyNumberFormat="1" applyFont="1" applyBorder="1" applyAlignment="1">
      <alignment horizontal="justify" vertical="justify"/>
    </xf>
    <xf numFmtId="0" fontId="6" fillId="0" borderId="30" xfId="0" applyFont="1" applyBorder="1" applyAlignment="1">
      <alignment horizontal="justify" vertical="justify"/>
    </xf>
    <xf numFmtId="0" fontId="6" fillId="0" borderId="30" xfId="0" applyFont="1" applyBorder="1" applyAlignment="1">
      <alignment horizontal="right" vertical="center"/>
    </xf>
    <xf numFmtId="0" fontId="6" fillId="0" borderId="30" xfId="0" applyFont="1" applyBorder="1" applyAlignment="1">
      <alignment horizontal="center" vertical="center"/>
    </xf>
    <xf numFmtId="166" fontId="6" fillId="0" borderId="34" xfId="0" applyNumberFormat="1" applyFont="1" applyBorder="1" applyAlignment="1">
      <alignment horizontal="justify" vertical="center"/>
    </xf>
    <xf numFmtId="0" fontId="6" fillId="0" borderId="30" xfId="0" applyFont="1" applyBorder="1" applyAlignment="1">
      <alignment horizontal="justify" vertical="center"/>
    </xf>
    <xf numFmtId="2" fontId="3" fillId="0" borderId="22" xfId="0" applyNumberFormat="1" applyFont="1" applyBorder="1" applyAlignment="1">
      <alignment horizontal="justify" vertical="justify"/>
    </xf>
    <xf numFmtId="0" fontId="3" fillId="0" borderId="23" xfId="0" applyFont="1" applyBorder="1" applyAlignment="1">
      <alignment horizontal="justify" vertical="justify" wrapText="1"/>
    </xf>
    <xf numFmtId="2" fontId="3" fillId="0" borderId="23" xfId="0" applyNumberFormat="1" applyFont="1" applyBorder="1" applyAlignment="1">
      <alignment horizontal="right" vertical="center"/>
    </xf>
    <xf numFmtId="0" fontId="3" fillId="0" borderId="23" xfId="0" applyFont="1" applyBorder="1" applyAlignment="1">
      <alignment horizontal="center" vertical="center"/>
    </xf>
    <xf numFmtId="4" fontId="3" fillId="0" borderId="23" xfId="0" applyNumberFormat="1" applyFont="1" applyBorder="1" applyAlignment="1">
      <alignment horizontal="right" vertical="center"/>
    </xf>
    <xf numFmtId="0" fontId="3" fillId="0" borderId="24" xfId="0" applyFont="1" applyBorder="1" applyAlignment="1">
      <alignment horizontal="justify" vertical="justify"/>
    </xf>
    <xf numFmtId="0" fontId="9" fillId="0" borderId="0" xfId="0" applyFont="1" applyAlignment="1">
      <alignment horizontal="center" vertical="center"/>
    </xf>
    <xf numFmtId="166" fontId="3" fillId="0" borderId="25" xfId="0" applyNumberFormat="1" applyFont="1" applyBorder="1" applyAlignment="1">
      <alignment horizontal="justify" vertical="justify"/>
    </xf>
    <xf numFmtId="0" fontId="3" fillId="0" borderId="26" xfId="0" applyFont="1" applyBorder="1" applyAlignment="1">
      <alignment horizontal="justify" vertical="justify"/>
    </xf>
    <xf numFmtId="2" fontId="3" fillId="0" borderId="22" xfId="0" applyNumberFormat="1" applyFont="1" applyBorder="1" applyAlignment="1">
      <alignment horizontal="justify" vertical="center"/>
    </xf>
    <xf numFmtId="0" fontId="3" fillId="0" borderId="23" xfId="0" applyFont="1" applyFill="1" applyBorder="1" applyAlignment="1">
      <alignment horizontal="justify" vertical="center" wrapText="1"/>
    </xf>
    <xf numFmtId="4" fontId="3" fillId="0" borderId="24" xfId="0" applyNumberFormat="1" applyFont="1" applyBorder="1" applyAlignment="1">
      <alignment horizontal="justify" vertical="justify"/>
    </xf>
    <xf numFmtId="165" fontId="3" fillId="0" borderId="23" xfId="0" applyNumberFormat="1" applyFont="1" applyBorder="1" applyAlignment="1">
      <alignment horizontal="right" vertical="center"/>
    </xf>
    <xf numFmtId="2" fontId="3" fillId="0" borderId="25" xfId="0" applyNumberFormat="1" applyFont="1" applyBorder="1" applyAlignment="1">
      <alignment horizontal="justify" vertical="center"/>
    </xf>
    <xf numFmtId="0" fontId="3" fillId="0" borderId="26" xfId="0" applyFont="1" applyFill="1" applyBorder="1" applyAlignment="1">
      <alignment horizontal="justify" vertical="justify"/>
    </xf>
    <xf numFmtId="0" fontId="3" fillId="0" borderId="23" xfId="0" applyFont="1" applyBorder="1" applyAlignment="1">
      <alignment horizontal="justify" vertical="center" wrapText="1"/>
    </xf>
    <xf numFmtId="0" fontId="3" fillId="0" borderId="23" xfId="0" applyFont="1" applyFill="1" applyBorder="1" applyAlignment="1">
      <alignment horizontal="justify" vertical="justify" wrapText="1"/>
    </xf>
    <xf numFmtId="0" fontId="3" fillId="0" borderId="0" xfId="0" applyFont="1" applyAlignment="1">
      <alignment horizontal="justify" vertical="center"/>
    </xf>
    <xf numFmtId="0" fontId="3" fillId="0" borderId="24" xfId="0" applyFont="1" applyBorder="1" applyAlignment="1">
      <alignment horizontal="justify" vertical="center"/>
    </xf>
    <xf numFmtId="166" fontId="3" fillId="0" borderId="28" xfId="0" applyNumberFormat="1" applyFont="1" applyBorder="1" applyAlignment="1">
      <alignment horizontal="justify" vertical="justify"/>
    </xf>
    <xf numFmtId="166" fontId="2" fillId="0" borderId="23" xfId="0" applyNumberFormat="1" applyFont="1" applyBorder="1" applyAlignment="1">
      <alignment horizontal="justify" vertical="justify"/>
    </xf>
    <xf numFmtId="0" fontId="6" fillId="0" borderId="28" xfId="0" applyFont="1" applyBorder="1" applyAlignment="1">
      <alignment horizontal="justify" vertical="justify"/>
    </xf>
    <xf numFmtId="0" fontId="9" fillId="0" borderId="0" xfId="0" applyFont="1" applyAlignment="1">
      <alignment horizontal="justify" vertical="justify"/>
    </xf>
    <xf numFmtId="166" fontId="9" fillId="0" borderId="25" xfId="0" applyNumberFormat="1" applyFont="1" applyBorder="1" applyAlignment="1">
      <alignment horizontal="justify" vertical="justify"/>
    </xf>
    <xf numFmtId="0" fontId="9" fillId="0" borderId="26" xfId="0" applyFont="1" applyBorder="1" applyAlignment="1">
      <alignment horizontal="justify" vertical="justify"/>
    </xf>
    <xf numFmtId="0" fontId="9" fillId="0" borderId="26" xfId="0" applyFont="1" applyBorder="1" applyAlignment="1">
      <alignment horizontal="right" vertical="center"/>
    </xf>
    <xf numFmtId="0" fontId="9" fillId="0" borderId="26" xfId="0" applyFont="1" applyBorder="1" applyAlignment="1">
      <alignment horizontal="center" vertical="center"/>
    </xf>
    <xf numFmtId="0" fontId="7" fillId="0" borderId="32" xfId="0" applyFont="1" applyBorder="1" applyAlignment="1">
      <alignment horizontal="justify" vertical="justify"/>
    </xf>
    <xf numFmtId="0" fontId="7" fillId="0" borderId="28" xfId="0" applyFont="1" applyBorder="1" applyAlignment="1">
      <alignment horizontal="justify" vertical="justify"/>
    </xf>
    <xf numFmtId="4" fontId="6" fillId="0" borderId="29" xfId="0" applyNumberFormat="1" applyFont="1" applyBorder="1" applyAlignment="1">
      <alignment horizontal="justify" vertical="justify"/>
    </xf>
    <xf numFmtId="0" fontId="7" fillId="0" borderId="33" xfId="0" applyFont="1" applyBorder="1" applyAlignment="1">
      <alignment horizontal="justify" vertical="justify"/>
    </xf>
    <xf numFmtId="0" fontId="6" fillId="0" borderId="31" xfId="0" applyFont="1" applyBorder="1" applyAlignment="1">
      <alignment horizontal="justify" vertical="justify"/>
    </xf>
    <xf numFmtId="2" fontId="6" fillId="0" borderId="23" xfId="0" applyNumberFormat="1" applyFont="1" applyBorder="1" applyAlignment="1">
      <alignment horizontal="justify" vertical="justify" wrapText="1"/>
    </xf>
    <xf numFmtId="166" fontId="6" fillId="0" borderId="28" xfId="0" applyNumberFormat="1" applyFont="1" applyBorder="1" applyAlignment="1">
      <alignment horizontal="justify" vertical="justify"/>
    </xf>
    <xf numFmtId="164" fontId="7" fillId="0" borderId="23" xfId="1" applyFont="1" applyBorder="1" applyAlignment="1" applyProtection="1">
      <alignment horizontal="justify" vertical="justify"/>
    </xf>
    <xf numFmtId="0" fontId="2" fillId="0" borderId="26" xfId="0" applyFont="1" applyBorder="1" applyAlignment="1">
      <alignment horizontal="justify" vertical="justify"/>
    </xf>
    <xf numFmtId="0" fontId="3" fillId="0" borderId="27" xfId="0" applyFont="1" applyBorder="1" applyAlignment="1">
      <alignment horizontal="justify" vertical="justify"/>
    </xf>
    <xf numFmtId="2" fontId="6" fillId="0" borderId="32" xfId="0" applyNumberFormat="1" applyFont="1" applyBorder="1" applyAlignment="1">
      <alignment horizontal="justify" vertical="center"/>
    </xf>
    <xf numFmtId="0" fontId="6" fillId="0" borderId="35" xfId="0" applyFont="1" applyBorder="1" applyAlignment="1">
      <alignment horizontal="justify" vertical="center" wrapText="1"/>
    </xf>
    <xf numFmtId="2" fontId="6" fillId="0" borderId="35" xfId="0" applyNumberFormat="1" applyFont="1" applyBorder="1" applyAlignment="1">
      <alignment horizontal="right" vertical="center"/>
    </xf>
    <xf numFmtId="0" fontId="6" fillId="0" borderId="35" xfId="0" applyFont="1" applyBorder="1" applyAlignment="1">
      <alignment horizontal="center" vertical="center"/>
    </xf>
    <xf numFmtId="4" fontId="6" fillId="0" borderId="35" xfId="0" applyNumberFormat="1" applyFont="1" applyBorder="1" applyAlignment="1">
      <alignment horizontal="right" vertical="center"/>
    </xf>
    <xf numFmtId="4" fontId="6" fillId="0" borderId="36" xfId="0" applyNumberFormat="1" applyFont="1" applyBorder="1" applyAlignment="1">
      <alignment horizontal="justify" vertical="center"/>
    </xf>
    <xf numFmtId="0" fontId="3" fillId="0" borderId="23" xfId="0" applyFont="1" applyBorder="1" applyAlignment="1">
      <alignment horizontal="justify" vertical="center"/>
    </xf>
    <xf numFmtId="0" fontId="3" fillId="0" borderId="23" xfId="0" applyFont="1" applyBorder="1" applyAlignment="1">
      <alignment horizontal="right" vertical="center"/>
    </xf>
    <xf numFmtId="4" fontId="3" fillId="0" borderId="24" xfId="0" applyNumberFormat="1" applyFont="1" applyBorder="1" applyAlignment="1">
      <alignment horizontal="justify" vertical="center"/>
    </xf>
    <xf numFmtId="0" fontId="3" fillId="0" borderId="23" xfId="0" applyFont="1" applyBorder="1" applyAlignment="1">
      <alignment horizontal="justify" vertical="justify"/>
    </xf>
    <xf numFmtId="166" fontId="3" fillId="0" borderId="34" xfId="0" applyNumberFormat="1" applyFont="1" applyBorder="1" applyAlignment="1">
      <alignment horizontal="justify" vertical="justify"/>
    </xf>
    <xf numFmtId="0" fontId="3" fillId="0" borderId="30" xfId="0" applyFont="1" applyBorder="1" applyAlignment="1">
      <alignment horizontal="justify" vertical="justify"/>
    </xf>
    <xf numFmtId="164" fontId="2" fillId="0" borderId="23" xfId="1" applyFont="1" applyBorder="1" applyAlignment="1" applyProtection="1">
      <alignment horizontal="justify" vertical="justify"/>
    </xf>
    <xf numFmtId="0" fontId="2" fillId="0" borderId="23" xfId="0" applyFont="1" applyBorder="1" applyAlignment="1">
      <alignment horizontal="justify" vertical="justify"/>
    </xf>
    <xf numFmtId="2" fontId="2" fillId="0" borderId="26" xfId="0" applyNumberFormat="1" applyFont="1" applyBorder="1" applyAlignment="1">
      <alignment vertical="justify"/>
    </xf>
    <xf numFmtId="2" fontId="3" fillId="0" borderId="26" xfId="0" applyNumberFormat="1" applyFont="1" applyBorder="1" applyAlignment="1">
      <alignment horizontal="center" vertical="center"/>
    </xf>
    <xf numFmtId="0" fontId="3" fillId="0" borderId="28" xfId="0" applyFont="1" applyBorder="1" applyAlignment="1">
      <alignment horizontal="justify" vertical="justify"/>
    </xf>
    <xf numFmtId="166" fontId="3" fillId="0" borderId="34" xfId="0" applyNumberFormat="1" applyFont="1" applyBorder="1" applyAlignment="1">
      <alignment horizontal="justify" vertical="center"/>
    </xf>
    <xf numFmtId="0" fontId="3" fillId="0" borderId="30" xfId="0" applyFont="1" applyBorder="1" applyAlignment="1">
      <alignment horizontal="justify" vertical="center"/>
    </xf>
    <xf numFmtId="164" fontId="2" fillId="0" borderId="24" xfId="1" applyFont="1" applyBorder="1" applyAlignment="1" applyProtection="1">
      <alignment horizontal="justify" vertical="center"/>
    </xf>
    <xf numFmtId="0" fontId="2" fillId="0" borderId="32" xfId="0" applyFont="1" applyBorder="1" applyAlignment="1">
      <alignment horizontal="justify" vertical="center"/>
    </xf>
    <xf numFmtId="0" fontId="2" fillId="0" borderId="33" xfId="0" applyFont="1" applyBorder="1" applyAlignment="1">
      <alignment horizontal="justify" vertical="center"/>
    </xf>
    <xf numFmtId="0" fontId="3" fillId="0" borderId="31" xfId="0" applyFont="1" applyBorder="1" applyAlignment="1">
      <alignment horizontal="justify" vertical="center"/>
    </xf>
    <xf numFmtId="166" fontId="3" fillId="0" borderId="25" xfId="0" applyNumberFormat="1" applyFont="1" applyBorder="1" applyAlignment="1">
      <alignment horizontal="justify" vertical="center"/>
    </xf>
    <xf numFmtId="0" fontId="3" fillId="0" borderId="26" xfId="0" applyFont="1" applyFill="1" applyBorder="1" applyAlignment="1">
      <alignment horizontal="justify" vertical="center"/>
    </xf>
    <xf numFmtId="2" fontId="2" fillId="0" borderId="28" xfId="0" applyNumberFormat="1" applyFont="1" applyBorder="1">
      <alignment vertical="center"/>
    </xf>
    <xf numFmtId="0" fontId="3" fillId="0" borderId="29" xfId="0" applyFont="1" applyBorder="1">
      <alignment vertical="center"/>
    </xf>
    <xf numFmtId="0" fontId="3" fillId="0" borderId="23" xfId="0" applyFont="1" applyFill="1" applyBorder="1" applyAlignment="1">
      <alignment horizontal="justify" vertical="center"/>
    </xf>
    <xf numFmtId="2" fontId="3" fillId="0" borderId="23" xfId="0" applyNumberFormat="1" applyFont="1" applyBorder="1" applyAlignment="1">
      <alignment horizontal="justify" vertical="center" wrapText="1"/>
    </xf>
    <xf numFmtId="2" fontId="3" fillId="0" borderId="23" xfId="0" applyNumberFormat="1" applyFont="1" applyBorder="1" applyAlignment="1">
      <alignment horizontal="justify" vertical="center"/>
    </xf>
    <xf numFmtId="2" fontId="2" fillId="0" borderId="28" xfId="0" applyNumberFormat="1" applyFont="1" applyBorder="1" applyAlignment="1">
      <alignment vertical="justify"/>
    </xf>
    <xf numFmtId="0" fontId="3" fillId="0" borderId="29" xfId="0" applyFont="1" applyBorder="1" applyAlignment="1">
      <alignment vertical="justify"/>
    </xf>
    <xf numFmtId="2" fontId="3" fillId="0" borderId="32" xfId="0" applyNumberFormat="1" applyFont="1" applyBorder="1" applyAlignment="1">
      <alignment horizontal="justify" vertical="center"/>
    </xf>
    <xf numFmtId="0" fontId="3" fillId="0" borderId="28" xfId="0" applyFont="1" applyBorder="1" applyAlignment="1">
      <alignment horizontal="justify" vertical="center" wrapText="1"/>
    </xf>
    <xf numFmtId="0" fontId="6" fillId="0" borderId="0" xfId="0" applyFont="1" applyBorder="1" applyAlignment="1">
      <alignment horizontal="justify" vertical="center" wrapText="1"/>
    </xf>
    <xf numFmtId="2" fontId="3" fillId="0" borderId="28" xfId="0" applyNumberFormat="1" applyFont="1" applyFill="1" applyBorder="1" applyAlignment="1">
      <alignment horizontal="justify" vertical="center" wrapText="1"/>
    </xf>
    <xf numFmtId="2" fontId="3" fillId="0" borderId="34" xfId="0" applyNumberFormat="1" applyFont="1" applyBorder="1" applyAlignment="1">
      <alignment horizontal="justify" vertical="center"/>
    </xf>
    <xf numFmtId="0" fontId="2" fillId="0" borderId="26" xfId="0" applyFont="1" applyFill="1" applyBorder="1" applyAlignment="1">
      <alignment vertical="justify"/>
    </xf>
    <xf numFmtId="0" fontId="2" fillId="0" borderId="26" xfId="0" applyFont="1" applyBorder="1" applyAlignment="1">
      <alignment horizontal="right" vertical="center"/>
    </xf>
    <xf numFmtId="0" fontId="2" fillId="0" borderId="29" xfId="0" applyFont="1" applyBorder="1" applyAlignment="1">
      <alignment vertical="justify"/>
    </xf>
    <xf numFmtId="0" fontId="3" fillId="0" borderId="23" xfId="0" applyFont="1" applyFill="1" applyBorder="1" applyAlignment="1">
      <alignment horizontal="justify" vertical="justify"/>
    </xf>
    <xf numFmtId="166" fontId="2" fillId="0" borderId="22" xfId="0" applyNumberFormat="1" applyFont="1" applyBorder="1" applyAlignment="1">
      <alignment horizontal="justify" vertical="center"/>
    </xf>
    <xf numFmtId="0" fontId="2" fillId="0" borderId="28" xfId="0" applyFont="1" applyBorder="1" applyAlignment="1">
      <alignment vertical="justify"/>
    </xf>
    <xf numFmtId="0" fontId="7" fillId="0" borderId="26" xfId="0" applyFont="1" applyBorder="1" applyAlignment="1">
      <alignment vertical="justify" wrapText="1"/>
    </xf>
    <xf numFmtId="4" fontId="3" fillId="0" borderId="0" xfId="0" applyNumberFormat="1" applyFont="1" applyAlignment="1">
      <alignment horizontal="justify" vertical="justify"/>
    </xf>
    <xf numFmtId="4" fontId="3" fillId="0" borderId="26" xfId="0" applyNumberFormat="1" applyFont="1" applyBorder="1" applyAlignment="1">
      <alignment horizontal="justify" vertical="center"/>
    </xf>
    <xf numFmtId="4" fontId="3" fillId="0" borderId="27" xfId="0" applyNumberFormat="1" applyFont="1" applyBorder="1" applyAlignment="1">
      <alignment vertical="justify"/>
    </xf>
    <xf numFmtId="0" fontId="3" fillId="0" borderId="26" xfId="0" applyFont="1" applyBorder="1">
      <alignment vertical="center"/>
    </xf>
    <xf numFmtId="2" fontId="3" fillId="0" borderId="26" xfId="0" applyNumberFormat="1" applyFont="1" applyBorder="1" applyAlignment="1">
      <alignment horizontal="right" vertical="justify"/>
    </xf>
    <xf numFmtId="4" fontId="3" fillId="0" borderId="26" xfId="0" applyNumberFormat="1" applyFont="1" applyBorder="1" applyAlignment="1">
      <alignment horizontal="justify" vertical="justify"/>
    </xf>
    <xf numFmtId="0" fontId="3" fillId="0" borderId="37" xfId="0" applyFont="1" applyBorder="1" applyAlignment="1">
      <alignment horizontal="justify" vertical="justify"/>
    </xf>
    <xf numFmtId="0" fontId="3" fillId="0" borderId="38" xfId="0" applyFont="1" applyBorder="1" applyAlignment="1">
      <alignment horizontal="justify" vertical="justify"/>
    </xf>
    <xf numFmtId="0" fontId="3" fillId="0" borderId="38" xfId="0" applyFont="1" applyBorder="1" applyAlignment="1">
      <alignment horizontal="center" vertical="center"/>
    </xf>
    <xf numFmtId="167" fontId="2" fillId="0" borderId="17" xfId="0" applyNumberFormat="1" applyFont="1" applyBorder="1" applyAlignment="1">
      <alignment horizontal="right" vertical="justify"/>
    </xf>
    <xf numFmtId="0" fontId="3" fillId="0" borderId="0" xfId="0" applyFont="1" applyAlignment="1"/>
    <xf numFmtId="0" fontId="3" fillId="0" borderId="0" xfId="0" applyFont="1" applyBorder="1" applyAlignment="1"/>
    <xf numFmtId="0" fontId="3" fillId="0" borderId="0" xfId="0" applyFont="1" applyBorder="1" applyAlignment="1">
      <alignment horizontal="center" vertical="center"/>
    </xf>
    <xf numFmtId="0" fontId="2" fillId="0" borderId="0" xfId="0" applyFont="1" applyBorder="1" applyAlignment="1">
      <alignment horizontal="right"/>
    </xf>
    <xf numFmtId="167" fontId="2" fillId="0" borderId="0" xfId="0" applyNumberFormat="1" applyFont="1" applyBorder="1" applyAlignment="1"/>
    <xf numFmtId="0" fontId="2" fillId="0" borderId="0" xfId="0" applyFont="1" applyBorder="1">
      <alignment vertical="center"/>
    </xf>
    <xf numFmtId="0" fontId="2" fillId="0" borderId="0" xfId="0" applyFont="1" applyBorder="1" applyAlignment="1">
      <alignment horizontal="center" vertical="center"/>
    </xf>
    <xf numFmtId="2" fontId="2" fillId="0" borderId="17" xfId="0" applyNumberFormat="1" applyFont="1" applyBorder="1">
      <alignment vertical="center"/>
    </xf>
    <xf numFmtId="0" fontId="2" fillId="0" borderId="37" xfId="0" applyFont="1" applyBorder="1">
      <alignment vertical="center"/>
    </xf>
    <xf numFmtId="0" fontId="2" fillId="0" borderId="38" xfId="0" applyFont="1" applyBorder="1" applyAlignment="1"/>
    <xf numFmtId="0" fontId="2" fillId="0" borderId="38" xfId="0" applyFont="1" applyBorder="1" applyAlignment="1">
      <alignment horizontal="center" vertical="center"/>
    </xf>
    <xf numFmtId="0" fontId="2" fillId="0" borderId="16" xfId="0" applyFont="1" applyBorder="1" applyAlignment="1"/>
    <xf numFmtId="0" fontId="2" fillId="0" borderId="23" xfId="0" applyFont="1" applyBorder="1" applyAlignment="1"/>
    <xf numFmtId="0" fontId="2" fillId="0" borderId="23" xfId="0" applyFont="1" applyBorder="1" applyAlignment="1">
      <alignment horizontal="center"/>
    </xf>
    <xf numFmtId="0" fontId="2" fillId="0" borderId="23" xfId="0" applyFont="1" applyBorder="1" applyAlignment="1">
      <alignment horizontal="center" vertical="center"/>
    </xf>
    <xf numFmtId="2" fontId="6" fillId="0" borderId="23" xfId="0" applyNumberFormat="1" applyFont="1" applyBorder="1" applyAlignment="1">
      <alignment horizontal="center" vertical="center"/>
    </xf>
    <xf numFmtId="4" fontId="3" fillId="0" borderId="35" xfId="0" applyNumberFormat="1" applyFont="1" applyBorder="1" applyAlignment="1">
      <alignment horizontal="right"/>
    </xf>
    <xf numFmtId="167" fontId="2" fillId="0" borderId="35" xfId="0" applyNumberFormat="1" applyFont="1" applyBorder="1" applyAlignment="1"/>
    <xf numFmtId="4" fontId="3" fillId="0" borderId="23" xfId="0" applyNumberFormat="1" applyFont="1" applyBorder="1" applyAlignment="1">
      <alignment horizontal="right"/>
    </xf>
    <xf numFmtId="167" fontId="2" fillId="0" borderId="23" xfId="0" applyNumberFormat="1" applyFont="1" applyBorder="1" applyAlignment="1"/>
    <xf numFmtId="4" fontId="3" fillId="0" borderId="35" xfId="0" applyNumberFormat="1" applyFont="1" applyBorder="1" applyAlignment="1">
      <alignment horizontal="right" vertical="center"/>
    </xf>
    <xf numFmtId="4" fontId="3" fillId="0" borderId="23" xfId="0" applyNumberFormat="1" applyFont="1" applyBorder="1" applyAlignment="1"/>
    <xf numFmtId="4" fontId="3" fillId="0" borderId="39" xfId="0" applyNumberFormat="1" applyFont="1" applyBorder="1" applyAlignment="1">
      <alignment horizontal="right"/>
    </xf>
    <xf numFmtId="167" fontId="2" fillId="0" borderId="39" xfId="0" applyNumberFormat="1" applyFont="1" applyBorder="1" applyAlignment="1"/>
    <xf numFmtId="0" fontId="6" fillId="0" borderId="0" xfId="0" applyFont="1" applyBorder="1" applyAlignment="1">
      <alignment wrapText="1"/>
    </xf>
    <xf numFmtId="0" fontId="2" fillId="0" borderId="17" xfId="0" applyFont="1" applyBorder="1" applyAlignment="1">
      <alignment horizontal="center" vertical="center"/>
    </xf>
    <xf numFmtId="164" fontId="2" fillId="0" borderId="17" xfId="0" applyNumberFormat="1" applyFont="1" applyBorder="1" applyAlignment="1">
      <alignment horizontal="center"/>
    </xf>
    <xf numFmtId="0" fontId="2" fillId="0" borderId="38" xfId="0" applyFont="1" applyBorder="1">
      <alignment vertical="center"/>
    </xf>
    <xf numFmtId="0" fontId="2" fillId="0" borderId="16" xfId="0" applyFont="1" applyBorder="1">
      <alignment vertical="center"/>
    </xf>
    <xf numFmtId="0" fontId="3" fillId="0" borderId="23" xfId="0" applyFont="1" applyBorder="1" applyAlignment="1">
      <alignment horizontal="center"/>
    </xf>
    <xf numFmtId="168" fontId="2" fillId="0" borderId="17" xfId="0" applyNumberFormat="1" applyFont="1" applyBorder="1" applyAlignment="1"/>
    <xf numFmtId="168" fontId="2" fillId="0" borderId="23" xfId="0" applyNumberFormat="1" applyFont="1" applyBorder="1" applyAlignment="1"/>
    <xf numFmtId="0" fontId="3" fillId="0" borderId="39" xfId="0" applyFont="1" applyBorder="1" applyAlignment="1"/>
    <xf numFmtId="0" fontId="10" fillId="0" borderId="42" xfId="0" applyFont="1" applyBorder="1" applyAlignment="1"/>
    <xf numFmtId="168" fontId="2" fillId="0" borderId="46" xfId="0" applyNumberFormat="1" applyFont="1" applyBorder="1" applyAlignment="1"/>
    <xf numFmtId="0" fontId="7" fillId="0" borderId="16" xfId="0" applyFont="1" applyBorder="1" applyAlignment="1">
      <alignment wrapText="1"/>
    </xf>
    <xf numFmtId="0" fontId="2" fillId="0" borderId="35" xfId="0" applyFont="1" applyBorder="1" applyAlignment="1">
      <alignment horizontal="center"/>
    </xf>
    <xf numFmtId="0" fontId="3" fillId="0" borderId="23" xfId="0" applyFont="1" applyBorder="1" applyAlignment="1">
      <alignment horizontal="left" wrapText="1"/>
    </xf>
    <xf numFmtId="0" fontId="3" fillId="0" borderId="23" xfId="0" applyFont="1" applyBorder="1" applyAlignment="1">
      <alignment horizontal="center" vertical="center" wrapText="1"/>
    </xf>
    <xf numFmtId="4" fontId="3" fillId="0" borderId="23" xfId="1" applyNumberFormat="1" applyFont="1" applyBorder="1" applyAlignment="1" applyProtection="1">
      <alignment horizontal="right" vertical="center" wrapText="1"/>
    </xf>
    <xf numFmtId="4" fontId="3" fillId="0" borderId="23" xfId="0" applyNumberFormat="1" applyFont="1" applyBorder="1" applyAlignment="1">
      <alignment horizontal="right" vertical="center" wrapText="1"/>
    </xf>
    <xf numFmtId="0" fontId="2" fillId="0" borderId="23" xfId="0" applyFont="1" applyBorder="1" applyAlignment="1">
      <alignment horizontal="center" wrapText="1"/>
    </xf>
    <xf numFmtId="0" fontId="3" fillId="2" borderId="23" xfId="0" applyFont="1" applyFill="1" applyBorder="1" applyAlignment="1">
      <alignment horizontal="left" wrapText="1"/>
    </xf>
    <xf numFmtId="0" fontId="3" fillId="2" borderId="23" xfId="0" applyFont="1" applyFill="1" applyBorder="1" applyAlignment="1">
      <alignment horizontal="center" vertical="center" wrapText="1"/>
    </xf>
    <xf numFmtId="4" fontId="3" fillId="2" borderId="23" xfId="1" applyNumberFormat="1" applyFont="1" applyFill="1" applyBorder="1" applyAlignment="1" applyProtection="1">
      <alignment horizontal="right" vertical="center" wrapText="1"/>
    </xf>
    <xf numFmtId="4" fontId="3" fillId="2" borderId="23" xfId="0" applyNumberFormat="1" applyFont="1" applyFill="1" applyBorder="1" applyAlignment="1">
      <alignment horizontal="right" vertical="center" wrapText="1"/>
    </xf>
    <xf numFmtId="0" fontId="2" fillId="2" borderId="23" xfId="0" applyFont="1" applyFill="1" applyBorder="1" applyAlignment="1">
      <alignment horizontal="center" wrapText="1"/>
    </xf>
    <xf numFmtId="168" fontId="2" fillId="0" borderId="17" xfId="0" applyNumberFormat="1" applyFont="1" applyBorder="1" applyAlignment="1">
      <alignment horizontal="center" wrapText="1"/>
    </xf>
    <xf numFmtId="0" fontId="2" fillId="0" borderId="38" xfId="0" applyFont="1" applyBorder="1" applyAlignment="1">
      <alignment horizontal="left"/>
    </xf>
    <xf numFmtId="0" fontId="2" fillId="0" borderId="16" xfId="0" applyFont="1" applyBorder="1" applyAlignment="1">
      <alignment horizontal="center"/>
    </xf>
    <xf numFmtId="0" fontId="6" fillId="0" borderId="23" xfId="0" applyFont="1" applyBorder="1" applyAlignment="1">
      <alignment horizontal="left" wrapText="1"/>
    </xf>
    <xf numFmtId="168" fontId="2" fillId="0" borderId="0" xfId="0" applyNumberFormat="1" applyFont="1" applyBorder="1" applyAlignment="1"/>
    <xf numFmtId="167" fontId="11" fillId="0" borderId="17" xfId="0" applyNumberFormat="1" applyFont="1" applyBorder="1" applyAlignment="1"/>
    <xf numFmtId="0" fontId="3" fillId="0" borderId="22" xfId="0" applyFont="1" applyBorder="1" applyAlignment="1">
      <alignment horizontal="left"/>
    </xf>
    <xf numFmtId="0" fontId="3" fillId="0" borderId="24" xfId="0" applyFont="1" applyBorder="1" applyAlignment="1"/>
    <xf numFmtId="0" fontId="3" fillId="0" borderId="22" xfId="0" applyFont="1" applyBorder="1" applyAlignment="1">
      <alignment horizontal="left" vertical="top"/>
    </xf>
    <xf numFmtId="4" fontId="3" fillId="0" borderId="23" xfId="0" applyNumberFormat="1" applyFont="1" applyBorder="1" applyAlignment="1"/>
    <xf numFmtId="0" fontId="3" fillId="0" borderId="37" xfId="0" applyFont="1" applyBorder="1" applyAlignment="1"/>
    <xf numFmtId="0" fontId="3" fillId="0" borderId="2" xfId="0" applyFont="1" applyBorder="1" applyAlignment="1"/>
    <xf numFmtId="167" fontId="12" fillId="0" borderId="17" xfId="0" applyNumberFormat="1" applyFont="1" applyBorder="1" applyAlignment="1"/>
    <xf numFmtId="0" fontId="2" fillId="0" borderId="0" xfId="0" applyFont="1" applyBorder="1" applyAlignment="1"/>
    <xf numFmtId="0" fontId="3" fillId="0" borderId="0" xfId="0" applyFont="1" applyBorder="1" applyAlignment="1">
      <alignment wrapText="1"/>
    </xf>
    <xf numFmtId="0" fontId="13" fillId="0" borderId="0" xfId="0" applyFont="1" applyAlignment="1"/>
    <xf numFmtId="2" fontId="2" fillId="0" borderId="25" xfId="0" applyNumberFormat="1" applyFont="1" applyBorder="1" applyAlignment="1">
      <alignment horizontal="justify" vertical="center"/>
    </xf>
    <xf numFmtId="166" fontId="2" fillId="0" borderId="25" xfId="0" applyNumberFormat="1" applyFont="1" applyBorder="1" applyAlignment="1">
      <alignment horizontal="justify" vertical="center"/>
    </xf>
    <xf numFmtId="0" fontId="3" fillId="0" borderId="27" xfId="0" applyFont="1" applyBorder="1" applyAlignment="1">
      <alignment horizontal="right" vertical="center"/>
    </xf>
    <xf numFmtId="0" fontId="9" fillId="0" borderId="27" xfId="0" applyFont="1" applyBorder="1" applyAlignment="1">
      <alignment horizontal="right" vertical="center"/>
    </xf>
    <xf numFmtId="4" fontId="3" fillId="0" borderId="27" xfId="0" applyNumberFormat="1" applyFont="1" applyBorder="1" applyAlignment="1">
      <alignment horizontal="right" vertical="center"/>
    </xf>
    <xf numFmtId="4" fontId="3" fillId="0" borderId="23" xfId="0" applyNumberFormat="1" applyFont="1" applyBorder="1" applyAlignment="1">
      <alignment vertical="center"/>
    </xf>
    <xf numFmtId="4" fontId="3" fillId="0" borderId="27" xfId="0" applyNumberFormat="1" applyFont="1" applyBorder="1" applyAlignment="1">
      <alignment vertical="center"/>
    </xf>
    <xf numFmtId="0" fontId="3" fillId="0" borderId="26" xfId="0" applyFont="1" applyBorder="1" applyAlignment="1">
      <alignment vertical="center"/>
    </xf>
    <xf numFmtId="4" fontId="3" fillId="0" borderId="26" xfId="0" applyNumberFormat="1" applyFont="1" applyBorder="1" applyAlignment="1">
      <alignment vertical="center"/>
    </xf>
    <xf numFmtId="2" fontId="2" fillId="0" borderId="17" xfId="0" applyNumberFormat="1" applyFont="1" applyBorder="1" applyAlignment="1">
      <alignment horizontal="left" vertical="center"/>
    </xf>
    <xf numFmtId="0" fontId="2" fillId="0" borderId="23" xfId="0" applyFont="1" applyBorder="1" applyAlignment="1">
      <alignment horizontal="left"/>
    </xf>
    <xf numFmtId="0" fontId="2" fillId="0" borderId="35" xfId="0" applyFont="1" applyBorder="1" applyAlignment="1">
      <alignment horizontal="left"/>
    </xf>
    <xf numFmtId="2" fontId="3" fillId="0" borderId="23" xfId="0" applyNumberFormat="1" applyFont="1" applyBorder="1" applyAlignment="1">
      <alignment horizontal="left" vertical="center"/>
    </xf>
    <xf numFmtId="2" fontId="3" fillId="0" borderId="35" xfId="0" applyNumberFormat="1" applyFont="1" applyBorder="1" applyAlignment="1">
      <alignment horizontal="left" vertical="center"/>
    </xf>
    <xf numFmtId="0" fontId="3" fillId="0" borderId="0" xfId="0" applyFont="1" applyBorder="1" applyAlignment="1">
      <alignment horizontal="left" vertical="center"/>
    </xf>
    <xf numFmtId="0" fontId="2" fillId="0" borderId="23" xfId="0" applyFont="1" applyBorder="1" applyAlignment="1">
      <alignment horizontal="left" vertical="center"/>
    </xf>
    <xf numFmtId="2" fontId="3" fillId="0" borderId="0" xfId="0" applyNumberFormat="1" applyFont="1" applyBorder="1" applyAlignment="1">
      <alignment horizontal="left" vertical="center"/>
    </xf>
    <xf numFmtId="0" fontId="3" fillId="0" borderId="44" xfId="0" applyFont="1" applyBorder="1" applyAlignment="1">
      <alignment horizontal="left" vertical="center"/>
    </xf>
    <xf numFmtId="0" fontId="2" fillId="0" borderId="35" xfId="0" applyFont="1" applyBorder="1" applyAlignment="1">
      <alignment horizontal="left" vertical="center"/>
    </xf>
    <xf numFmtId="2" fontId="3" fillId="2" borderId="23" xfId="0" applyNumberFormat="1" applyFont="1" applyFill="1" applyBorder="1" applyAlignment="1">
      <alignment horizontal="left" vertical="center"/>
    </xf>
    <xf numFmtId="0" fontId="2" fillId="0" borderId="0" xfId="0" applyFont="1" applyBorder="1" applyAlignment="1">
      <alignment horizontal="left" vertical="center"/>
    </xf>
    <xf numFmtId="4" fontId="3" fillId="0" borderId="39" xfId="0" applyNumberFormat="1" applyFont="1" applyBorder="1" applyAlignment="1">
      <alignment horizontal="right" vertical="center"/>
    </xf>
    <xf numFmtId="0" fontId="2" fillId="0" borderId="0" xfId="0" applyFont="1" applyBorder="1" applyAlignment="1">
      <alignment horizontal="right" vertical="center"/>
    </xf>
    <xf numFmtId="4" fontId="3" fillId="0" borderId="43" xfId="0" applyNumberFormat="1" applyFont="1" applyBorder="1" applyAlignment="1">
      <alignment horizontal="right" vertical="center"/>
    </xf>
    <xf numFmtId="0" fontId="2" fillId="0" borderId="45" xfId="0" applyFont="1" applyBorder="1" applyAlignment="1">
      <alignment horizontal="right" vertical="center"/>
    </xf>
    <xf numFmtId="0" fontId="2" fillId="0" borderId="46" xfId="0" applyFont="1" applyBorder="1" applyAlignment="1">
      <alignment horizontal="right" vertical="center"/>
    </xf>
    <xf numFmtId="0" fontId="2" fillId="0" borderId="35" xfId="0" applyFont="1" applyBorder="1" applyAlignment="1">
      <alignment horizontal="center" vertical="center"/>
    </xf>
    <xf numFmtId="0" fontId="2" fillId="0" borderId="0" xfId="0" applyFont="1" applyBorder="1" applyAlignment="1">
      <alignment horizontal="center" vertical="center" wrapText="1"/>
    </xf>
    <xf numFmtId="166" fontId="3" fillId="0" borderId="23" xfId="0" applyNumberFormat="1" applyFont="1" applyBorder="1" applyAlignment="1">
      <alignment horizontal="center" vertical="center"/>
    </xf>
    <xf numFmtId="2" fontId="3" fillId="0" borderId="23" xfId="0" applyNumberFormat="1" applyFont="1" applyBorder="1" applyAlignment="1">
      <alignment horizontal="center" vertical="center"/>
    </xf>
    <xf numFmtId="0" fontId="3" fillId="0" borderId="45" xfId="0" applyFont="1" applyBorder="1" applyAlignment="1">
      <alignment horizontal="center" vertical="center"/>
    </xf>
    <xf numFmtId="0" fontId="7" fillId="0" borderId="38" xfId="0" applyFont="1" applyBorder="1" applyAlignment="1">
      <alignment horizontal="center" vertical="center" wrapText="1"/>
    </xf>
    <xf numFmtId="0" fontId="3" fillId="0" borderId="0" xfId="0" applyFont="1" applyBorder="1" applyAlignment="1">
      <alignment horizontal="right" vertical="center"/>
    </xf>
    <xf numFmtId="0" fontId="2" fillId="0" borderId="17" xfId="0" applyFont="1" applyBorder="1" applyAlignment="1">
      <alignment horizontal="right" vertical="center"/>
    </xf>
    <xf numFmtId="0" fontId="2" fillId="0" borderId="38" xfId="0" applyFont="1" applyBorder="1" applyAlignment="1">
      <alignment horizontal="right" vertical="center"/>
    </xf>
    <xf numFmtId="0" fontId="2" fillId="0" borderId="23" xfId="0" applyFont="1" applyBorder="1" applyAlignment="1">
      <alignment horizontal="right" vertical="center"/>
    </xf>
    <xf numFmtId="2" fontId="3" fillId="0" borderId="35" xfId="0" applyNumberFormat="1" applyFont="1" applyBorder="1" applyAlignment="1">
      <alignment horizontal="right" vertical="center"/>
    </xf>
    <xf numFmtId="0" fontId="3" fillId="0" borderId="45" xfId="0" applyFont="1" applyBorder="1" applyAlignment="1">
      <alignment horizontal="right" vertical="center"/>
    </xf>
    <xf numFmtId="0" fontId="7" fillId="0" borderId="38" xfId="0" applyFont="1" applyBorder="1" applyAlignment="1">
      <alignment horizontal="right" vertical="center" wrapText="1"/>
    </xf>
    <xf numFmtId="0" fontId="2" fillId="0" borderId="35" xfId="0" applyFont="1" applyBorder="1" applyAlignment="1">
      <alignment horizontal="right" vertical="center"/>
    </xf>
    <xf numFmtId="2" fontId="3" fillId="0" borderId="23" xfId="0" applyNumberFormat="1" applyFont="1" applyBorder="1" applyAlignment="1">
      <alignment horizontal="right" vertical="center" wrapText="1"/>
    </xf>
    <xf numFmtId="2" fontId="3" fillId="2" borderId="23" xfId="0" applyNumberFormat="1" applyFont="1" applyFill="1" applyBorder="1" applyAlignment="1">
      <alignment horizontal="right" vertical="center" wrapText="1"/>
    </xf>
    <xf numFmtId="0" fontId="2" fillId="0" borderId="0" xfId="0" applyFont="1" applyBorder="1" applyAlignment="1">
      <alignment horizontal="right" vertical="center" wrapText="1"/>
    </xf>
    <xf numFmtId="0" fontId="6" fillId="0" borderId="35" xfId="0" applyFont="1" applyBorder="1" applyAlignment="1">
      <alignment vertical="top" wrapText="1"/>
    </xf>
    <xf numFmtId="0" fontId="6" fillId="0" borderId="23" xfId="0" applyFont="1" applyBorder="1" applyAlignment="1">
      <alignment vertical="top" wrapText="1"/>
    </xf>
    <xf numFmtId="2" fontId="3" fillId="0" borderId="35" xfId="0" applyNumberFormat="1" applyFont="1" applyBorder="1" applyAlignment="1">
      <alignment vertical="top"/>
    </xf>
    <xf numFmtId="0" fontId="6" fillId="0" borderId="0" xfId="0" applyFont="1" applyBorder="1" applyAlignment="1">
      <alignment vertical="top" wrapText="1"/>
    </xf>
    <xf numFmtId="0" fontId="2" fillId="0" borderId="37" xfId="0" applyFont="1" applyBorder="1" applyAlignment="1">
      <alignment vertical="top"/>
    </xf>
    <xf numFmtId="0" fontId="2" fillId="0" borderId="23" xfId="0" applyFont="1" applyBorder="1" applyAlignment="1">
      <alignment horizontal="center" vertical="top"/>
    </xf>
    <xf numFmtId="0" fontId="6" fillId="0" borderId="0" xfId="0" applyFont="1" applyBorder="1" applyAlignment="1">
      <alignment horizontal="left" wrapText="1"/>
    </xf>
    <xf numFmtId="0" fontId="2" fillId="0" borderId="37" xfId="0" applyFont="1" applyBorder="1" applyAlignment="1">
      <alignment horizontal="left"/>
    </xf>
    <xf numFmtId="0" fontId="6" fillId="0" borderId="41" xfId="2" applyFont="1" applyBorder="1" applyAlignment="1" applyProtection="1">
      <alignment horizontal="left" wrapText="1"/>
    </xf>
    <xf numFmtId="0" fontId="6" fillId="0" borderId="35" xfId="0" applyFont="1" applyBorder="1" applyAlignment="1">
      <alignment horizontal="left" wrapText="1"/>
    </xf>
    <xf numFmtId="0" fontId="6" fillId="0" borderId="45" xfId="0" applyFont="1" applyBorder="1" applyAlignment="1">
      <alignment horizontal="left" wrapText="1"/>
    </xf>
    <xf numFmtId="0" fontId="7" fillId="0" borderId="37" xfId="0" applyFont="1" applyBorder="1" applyAlignment="1">
      <alignment horizontal="left" wrapText="1"/>
    </xf>
    <xf numFmtId="0" fontId="2" fillId="0" borderId="0" xfId="0" applyFont="1" applyBorder="1" applyAlignment="1">
      <alignment horizontal="left" wrapText="1"/>
    </xf>
    <xf numFmtId="0" fontId="6" fillId="0" borderId="23" xfId="0" applyFont="1" applyFill="1" applyBorder="1" applyAlignment="1">
      <alignment horizontal="left" wrapText="1"/>
    </xf>
    <xf numFmtId="0" fontId="3" fillId="0" borderId="23" xfId="0" applyFont="1" applyBorder="1" applyAlignment="1"/>
    <xf numFmtId="0" fontId="3" fillId="0" borderId="47" xfId="0" applyFont="1" applyBorder="1" applyAlignment="1"/>
    <xf numFmtId="0" fontId="3" fillId="0" borderId="23" xfId="0" applyFont="1" applyBorder="1" applyAlignment="1">
      <alignment vertical="justify" wrapText="1"/>
    </xf>
    <xf numFmtId="0" fontId="3" fillId="0" borderId="23" xfId="0" applyFont="1" applyBorder="1" applyAlignment="1">
      <alignment vertical="justify"/>
    </xf>
    <xf numFmtId="0" fontId="3" fillId="0" borderId="23" xfId="0" applyFont="1" applyBorder="1" applyAlignment="1">
      <alignment wrapText="1"/>
    </xf>
    <xf numFmtId="0" fontId="3" fillId="0" borderId="22" xfId="0" applyFont="1" applyBorder="1" applyAlignment="1">
      <alignment horizontal="justify" vertical="center"/>
    </xf>
    <xf numFmtId="0" fontId="16" fillId="0" borderId="41" xfId="0" applyFont="1" applyBorder="1" applyAlignment="1">
      <alignment horizontal="center" vertical="center"/>
    </xf>
    <xf numFmtId="4" fontId="16" fillId="0" borderId="41" xfId="0" applyNumberFormat="1" applyFont="1" applyBorder="1" applyAlignment="1">
      <alignment horizontal="right" vertical="center"/>
    </xf>
    <xf numFmtId="2" fontId="16" fillId="0" borderId="41" xfId="0" applyNumberFormat="1" applyFont="1" applyBorder="1" applyAlignment="1">
      <alignment horizontal="right" vertical="center"/>
    </xf>
    <xf numFmtId="2" fontId="6" fillId="0" borderId="23" xfId="0" applyNumberFormat="1" applyFont="1" applyBorder="1" applyAlignment="1">
      <alignment horizontal="right" vertical="center" wrapText="1"/>
    </xf>
    <xf numFmtId="2" fontId="16" fillId="0" borderId="40" xfId="0" applyNumberFormat="1" applyFont="1" applyBorder="1" applyAlignment="1">
      <alignment horizontal="left" vertical="center"/>
    </xf>
    <xf numFmtId="2" fontId="3" fillId="3" borderId="23" xfId="0" applyNumberFormat="1" applyFont="1" applyFill="1" applyBorder="1" applyAlignment="1">
      <alignment horizontal="justify" vertical="center" wrapText="1"/>
    </xf>
    <xf numFmtId="2" fontId="3" fillId="3" borderId="22" xfId="0" applyNumberFormat="1" applyFont="1" applyFill="1" applyBorder="1" applyAlignment="1">
      <alignment horizontal="justify" vertical="center"/>
    </xf>
    <xf numFmtId="2" fontId="3" fillId="3" borderId="23" xfId="0" applyNumberFormat="1" applyFont="1" applyFill="1" applyBorder="1" applyAlignment="1">
      <alignment horizontal="right" vertical="center"/>
    </xf>
    <xf numFmtId="0" fontId="3" fillId="3" borderId="23" xfId="0" applyFont="1" applyFill="1" applyBorder="1" applyAlignment="1">
      <alignment horizontal="center" vertical="center"/>
    </xf>
    <xf numFmtId="4" fontId="3" fillId="3" borderId="23" xfId="0" applyNumberFormat="1" applyFont="1" applyFill="1" applyBorder="1" applyAlignment="1">
      <alignment horizontal="right" vertical="center"/>
    </xf>
    <xf numFmtId="4" fontId="3" fillId="3" borderId="24" xfId="0" applyNumberFormat="1" applyFont="1" applyFill="1" applyBorder="1" applyAlignment="1">
      <alignment horizontal="justify" vertical="center"/>
    </xf>
    <xf numFmtId="4" fontId="3" fillId="3" borderId="23" xfId="0" applyNumberFormat="1" applyFont="1" applyFill="1" applyBorder="1" applyAlignment="1">
      <alignment horizontal="right"/>
    </xf>
    <xf numFmtId="0" fontId="8" fillId="0" borderId="0" xfId="0" applyFont="1" applyAlignment="1">
      <alignment horizontal="center" vertical="center"/>
    </xf>
    <xf numFmtId="0" fontId="2" fillId="0" borderId="4" xfId="0" applyFont="1" applyBorder="1" applyAlignment="1">
      <alignment horizontal="justify" vertical="justify"/>
    </xf>
    <xf numFmtId="0" fontId="2" fillId="0" borderId="0" xfId="0" applyFont="1" applyBorder="1" applyAlignment="1">
      <alignment horizontal="justify" vertical="justify"/>
    </xf>
    <xf numFmtId="0" fontId="3" fillId="0" borderId="0" xfId="0" applyFont="1" applyBorder="1" applyAlignment="1">
      <alignment wrapText="1"/>
    </xf>
    <xf numFmtId="0" fontId="11" fillId="0" borderId="37" xfId="0" applyFont="1" applyBorder="1" applyAlignment="1">
      <alignment horizontal="center"/>
    </xf>
    <xf numFmtId="0" fontId="11" fillId="0" borderId="16" xfId="0" applyFont="1" applyBorder="1" applyAlignment="1">
      <alignment horizontal="center"/>
    </xf>
    <xf numFmtId="0" fontId="11" fillId="0" borderId="47" xfId="0" applyFont="1" applyBorder="1" applyAlignment="1">
      <alignment horizontal="right" wrapText="1"/>
    </xf>
    <xf numFmtId="0" fontId="11" fillId="0" borderId="16" xfId="0" applyFont="1" applyBorder="1" applyAlignment="1">
      <alignment horizontal="right" wrapText="1"/>
    </xf>
    <xf numFmtId="0" fontId="2" fillId="0" borderId="37" xfId="0" applyFont="1" applyBorder="1" applyAlignment="1">
      <alignment horizontal="center"/>
    </xf>
    <xf numFmtId="0" fontId="2" fillId="0" borderId="38" xfId="0" applyFont="1" applyBorder="1" applyAlignment="1">
      <alignment horizontal="center"/>
    </xf>
    <xf numFmtId="0" fontId="2" fillId="0" borderId="16" xfId="0" applyFont="1" applyBorder="1" applyAlignment="1">
      <alignment horizontal="center"/>
    </xf>
    <xf numFmtId="0" fontId="2" fillId="0" borderId="38" xfId="0" applyFont="1" applyBorder="1" applyAlignment="1">
      <alignment horizontal="justify" vertical="justify"/>
    </xf>
    <xf numFmtId="0" fontId="2" fillId="0" borderId="16" xfId="0" applyFont="1" applyBorder="1" applyAlignment="1">
      <alignment horizontal="justify" vertical="justify"/>
    </xf>
    <xf numFmtId="0" fontId="4" fillId="0" borderId="4" xfId="0" applyFont="1" applyBorder="1" applyAlignment="1"/>
    <xf numFmtId="0" fontId="1" fillId="0" borderId="0" xfId="0" applyFont="1" applyBorder="1" applyAlignment="1"/>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5" xfId="0" applyFont="1" applyBorder="1" applyAlignment="1"/>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4" xfId="0" applyFont="1" applyBorder="1" applyAlignment="1"/>
    <xf numFmtId="0" fontId="2" fillId="0" borderId="0" xfId="0" applyFont="1" applyBorder="1" applyAlignment="1"/>
    <xf numFmtId="49" fontId="1" fillId="0" borderId="11" xfId="0" applyNumberFormat="1" applyFont="1" applyBorder="1" applyAlignment="1">
      <alignment horizontal="center" vertical="center"/>
    </xf>
    <xf numFmtId="49" fontId="1" fillId="0" borderId="14" xfId="0" applyNumberFormat="1" applyFont="1" applyBorder="1" applyAlignment="1">
      <alignment horizontal="center" vertical="center"/>
    </xf>
    <xf numFmtId="0" fontId="4" fillId="0" borderId="0" xfId="0" applyFont="1" applyBorder="1" applyAlignment="1"/>
    <xf numFmtId="0" fontId="3" fillId="0" borderId="4" xfId="0" applyFont="1" applyBorder="1" applyAlignment="1"/>
    <xf numFmtId="0" fontId="3" fillId="0" borderId="0" xfId="0" applyFont="1" applyBorder="1" applyAlignment="1"/>
    <xf numFmtId="0" fontId="2" fillId="0" borderId="4" xfId="0" applyFont="1" applyBorder="1" applyAlignment="1">
      <alignment horizontal="center"/>
    </xf>
    <xf numFmtId="0" fontId="2" fillId="0" borderId="0" xfId="0" applyFont="1" applyAlignment="1">
      <alignment horizontal="center"/>
    </xf>
    <xf numFmtId="0" fontId="1" fillId="0" borderId="15" xfId="0" applyFont="1" applyBorder="1" applyAlignment="1"/>
    <xf numFmtId="0" fontId="1" fillId="0" borderId="16" xfId="0" applyFont="1" applyBorder="1" applyAlignment="1"/>
    <xf numFmtId="0" fontId="12" fillId="0" borderId="17" xfId="0" applyFont="1" applyBorder="1" applyAlignment="1">
      <alignment horizontal="right"/>
    </xf>
  </cellXfs>
  <cellStyles count="3">
    <cellStyle name="Moneda" xfId="1" builtinId="4"/>
    <cellStyle name="Normal" xfId="0" builtinId="0"/>
    <cellStyle name="Normal 20"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2940567</xdr:colOff>
      <xdr:row>5</xdr:row>
      <xdr:rowOff>37653</xdr:rowOff>
    </xdr:to>
    <xdr:pic>
      <xdr:nvPicPr>
        <xdr:cNvPr id="2" name="dnn_dnnLOGO_imgLogo" descr="Junta Central Electoral de la República Dominicana - JCE ">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a:xfrm>
          <a:off x="0" y="0"/>
          <a:ext cx="3724275" cy="781050"/>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158"/>
  <sheetViews>
    <sheetView tabSelected="1" topLeftCell="A1054" zoomScaleNormal="100" workbookViewId="0">
      <selection activeCell="H1092" sqref="H1092"/>
    </sheetView>
  </sheetViews>
  <sheetFormatPr baseColWidth="10" defaultColWidth="9" defaultRowHeight="15"/>
  <cols>
    <col min="1" max="1" width="11.7109375" customWidth="1"/>
    <col min="2" max="2" width="45" customWidth="1"/>
    <col min="3" max="4" width="10" customWidth="1"/>
    <col min="5" max="5" width="18.85546875" customWidth="1"/>
    <col min="6" max="6" width="15.140625" customWidth="1"/>
    <col min="7" max="7" width="27.42578125" customWidth="1"/>
    <col min="8" max="8" width="10"/>
    <col min="9" max="9" width="23.42578125" customWidth="1"/>
    <col min="10" max="256" width="10" customWidth="1"/>
  </cols>
  <sheetData>
    <row r="2" spans="1:7" s="1" customFormat="1" ht="14.25">
      <c r="A2" s="2"/>
      <c r="B2" s="3"/>
      <c r="C2" s="3"/>
      <c r="D2" s="3"/>
      <c r="E2" s="3"/>
      <c r="F2" s="3"/>
      <c r="G2" s="4"/>
    </row>
    <row r="3" spans="1:7" s="1" customFormat="1" ht="14.25">
      <c r="A3" s="5"/>
      <c r="B3" s="6"/>
      <c r="C3" s="6"/>
      <c r="D3" s="6"/>
      <c r="E3" s="6"/>
      <c r="F3" s="6"/>
      <c r="G3" s="7"/>
    </row>
    <row r="4" spans="1:7" s="1" customFormat="1" ht="14.25">
      <c r="A4" s="5"/>
      <c r="B4" s="6"/>
      <c r="C4" s="6"/>
      <c r="D4" s="6"/>
      <c r="E4" s="6"/>
      <c r="F4" s="6"/>
      <c r="G4" s="7"/>
    </row>
    <row r="5" spans="1:7" s="1" customFormat="1" ht="14.25">
      <c r="A5" s="5"/>
      <c r="B5" s="6"/>
      <c r="C5" s="6"/>
      <c r="D5" s="6"/>
      <c r="E5" s="6"/>
      <c r="F5" s="6"/>
      <c r="G5" s="7"/>
    </row>
    <row r="6" spans="1:7" s="1" customFormat="1" ht="15.75">
      <c r="A6" s="351"/>
      <c r="B6" s="352"/>
      <c r="C6" s="6"/>
      <c r="D6" s="6"/>
      <c r="E6" s="8" t="s">
        <v>5</v>
      </c>
      <c r="F6" s="9" t="s">
        <v>6</v>
      </c>
      <c r="G6" s="10" t="s">
        <v>7</v>
      </c>
    </row>
    <row r="7" spans="1:7" s="1" customFormat="1" ht="32.25" customHeight="1">
      <c r="A7" s="332" t="s">
        <v>792</v>
      </c>
      <c r="B7" s="333"/>
      <c r="C7" s="6"/>
      <c r="D7" s="6"/>
      <c r="E7" s="346">
        <v>29</v>
      </c>
      <c r="F7" s="349">
        <v>12</v>
      </c>
      <c r="G7" s="353" t="s">
        <v>787</v>
      </c>
    </row>
    <row r="8" spans="1:7" s="1" customFormat="1">
      <c r="A8" s="356"/>
      <c r="B8" s="357"/>
      <c r="C8" s="6"/>
      <c r="D8" s="6"/>
      <c r="E8" s="347"/>
      <c r="F8" s="350"/>
      <c r="G8" s="354"/>
    </row>
    <row r="9" spans="1:7" s="1" customFormat="1" ht="15.75">
      <c r="A9" s="358" t="s">
        <v>628</v>
      </c>
      <c r="B9" s="359"/>
      <c r="C9" s="6"/>
      <c r="D9" s="6"/>
      <c r="E9" s="6"/>
      <c r="F9" s="6"/>
      <c r="G9" s="7"/>
    </row>
    <row r="10" spans="1:7" s="1" customFormat="1">
      <c r="A10" s="344" t="s">
        <v>769</v>
      </c>
      <c r="B10" s="355"/>
      <c r="C10" s="355"/>
      <c r="D10" s="355"/>
      <c r="E10" s="11"/>
      <c r="F10" s="345"/>
      <c r="G10" s="348"/>
    </row>
    <row r="11" spans="1:7" s="1" customFormat="1">
      <c r="A11" s="344" t="s">
        <v>770</v>
      </c>
      <c r="B11" s="355"/>
      <c r="C11" s="355"/>
      <c r="D11" s="355"/>
      <c r="E11" s="11"/>
      <c r="F11" s="360"/>
      <c r="G11" s="361"/>
    </row>
    <row r="12" spans="1:7" s="1" customFormat="1">
      <c r="A12" s="344"/>
      <c r="B12" s="345"/>
      <c r="C12" s="345"/>
      <c r="D12" s="345"/>
      <c r="E12" s="6"/>
      <c r="F12" s="12"/>
      <c r="G12" s="13"/>
    </row>
    <row r="13" spans="1:7" s="1" customFormat="1">
      <c r="A13" s="344"/>
      <c r="B13" s="345"/>
      <c r="C13" s="345"/>
      <c r="D13" s="345"/>
      <c r="E13" s="6"/>
      <c r="F13" s="6"/>
      <c r="G13" s="7"/>
    </row>
    <row r="14" spans="1:7" s="1" customFormat="1" ht="14.25">
      <c r="A14" s="14" t="s">
        <v>0</v>
      </c>
      <c r="B14" s="15" t="s">
        <v>1</v>
      </c>
      <c r="C14" s="15" t="s">
        <v>72</v>
      </c>
      <c r="D14" s="15" t="s">
        <v>2</v>
      </c>
      <c r="E14" s="15" t="s">
        <v>71</v>
      </c>
      <c r="F14" s="15" t="s">
        <v>3</v>
      </c>
      <c r="G14" s="15" t="s">
        <v>4</v>
      </c>
    </row>
    <row r="15" spans="1:7" s="16" customFormat="1" ht="15.75">
      <c r="A15" s="17" t="s">
        <v>11</v>
      </c>
      <c r="B15" s="18" t="s">
        <v>40</v>
      </c>
      <c r="C15" s="19"/>
      <c r="D15" s="20"/>
      <c r="E15" s="19"/>
      <c r="F15" s="21"/>
      <c r="G15" s="22"/>
    </row>
    <row r="16" spans="1:7" s="16" customFormat="1">
      <c r="A16" s="23">
        <v>1.01</v>
      </c>
      <c r="B16" s="24" t="s">
        <v>35</v>
      </c>
      <c r="C16" s="25">
        <v>1</v>
      </c>
      <c r="D16" s="26" t="s">
        <v>9</v>
      </c>
      <c r="E16" s="27"/>
      <c r="F16" s="27">
        <f>+C16*E16</f>
        <v>0</v>
      </c>
      <c r="G16" s="28"/>
    </row>
    <row r="17" spans="1:9" s="16" customFormat="1">
      <c r="A17" s="23">
        <v>1.02</v>
      </c>
      <c r="B17" s="24" t="s">
        <v>113</v>
      </c>
      <c r="C17" s="25">
        <v>46.05</v>
      </c>
      <c r="D17" s="26" t="s">
        <v>19</v>
      </c>
      <c r="E17" s="27"/>
      <c r="F17" s="27"/>
      <c r="G17" s="28"/>
    </row>
    <row r="18" spans="1:9" s="16" customFormat="1" ht="30">
      <c r="A18" s="29">
        <v>1.03</v>
      </c>
      <c r="B18" s="30" t="s">
        <v>114</v>
      </c>
      <c r="C18" s="25">
        <v>59.87</v>
      </c>
      <c r="D18" s="26" t="s">
        <v>19</v>
      </c>
      <c r="E18" s="27"/>
      <c r="F18" s="27"/>
      <c r="G18" s="31"/>
    </row>
    <row r="19" spans="1:9" s="16" customFormat="1">
      <c r="A19" s="23">
        <v>1.04</v>
      </c>
      <c r="B19" s="24" t="s">
        <v>115</v>
      </c>
      <c r="C19" s="25">
        <v>1</v>
      </c>
      <c r="D19" s="26" t="s">
        <v>9</v>
      </c>
      <c r="E19" s="27"/>
      <c r="F19" s="27"/>
      <c r="G19" s="28"/>
    </row>
    <row r="20" spans="1:9" s="16" customFormat="1">
      <c r="A20" s="23">
        <v>1.05</v>
      </c>
      <c r="B20" s="24" t="s">
        <v>43</v>
      </c>
      <c r="C20" s="25">
        <v>1</v>
      </c>
      <c r="D20" s="26" t="s">
        <v>10</v>
      </c>
      <c r="E20" s="27"/>
      <c r="F20" s="27"/>
      <c r="G20" s="28"/>
    </row>
    <row r="21" spans="1:9" s="16" customFormat="1">
      <c r="A21" s="23">
        <v>1.06</v>
      </c>
      <c r="B21" s="24" t="s">
        <v>480</v>
      </c>
      <c r="C21" s="25">
        <v>1</v>
      </c>
      <c r="D21" s="26" t="s">
        <v>9</v>
      </c>
      <c r="E21" s="27"/>
      <c r="F21" s="27"/>
      <c r="G21" s="28"/>
    </row>
    <row r="22" spans="1:9" s="16" customFormat="1">
      <c r="A22" s="29">
        <v>1.07</v>
      </c>
      <c r="B22" s="30" t="s">
        <v>771</v>
      </c>
      <c r="C22" s="25">
        <v>30</v>
      </c>
      <c r="D22" s="26" t="s">
        <v>14</v>
      </c>
      <c r="E22" s="27"/>
      <c r="F22" s="27"/>
      <c r="G22" s="31"/>
    </row>
    <row r="23" spans="1:9" s="16" customFormat="1">
      <c r="A23" s="23">
        <v>1.08</v>
      </c>
      <c r="B23" s="24" t="s">
        <v>575</v>
      </c>
      <c r="C23" s="25">
        <v>23.74</v>
      </c>
      <c r="D23" s="26" t="s">
        <v>19</v>
      </c>
      <c r="E23" s="27"/>
      <c r="F23" s="27"/>
      <c r="G23" s="28"/>
    </row>
    <row r="24" spans="1:9" s="16" customFormat="1" ht="15.75">
      <c r="A24" s="32"/>
      <c r="B24" s="33"/>
      <c r="C24" s="34"/>
      <c r="D24" s="35"/>
      <c r="E24" s="36"/>
      <c r="F24" s="80"/>
      <c r="G24" s="37">
        <f>SUM(F16:F23)</f>
        <v>0</v>
      </c>
    </row>
    <row r="25" spans="1:9" s="16" customFormat="1" ht="15.75">
      <c r="A25" s="38" t="s">
        <v>12</v>
      </c>
      <c r="B25" s="39" t="s">
        <v>36</v>
      </c>
      <c r="C25" s="34"/>
      <c r="D25" s="35"/>
      <c r="E25" s="34"/>
      <c r="F25" s="36"/>
      <c r="G25" s="40"/>
    </row>
    <row r="26" spans="1:9" s="41" customFormat="1" ht="30">
      <c r="A26" s="42">
        <v>2.0099999999999998</v>
      </c>
      <c r="B26" s="43" t="s">
        <v>550</v>
      </c>
      <c r="C26" s="25">
        <v>8.64</v>
      </c>
      <c r="D26" s="26" t="s">
        <v>19</v>
      </c>
      <c r="E26" s="27"/>
      <c r="F26" s="27"/>
      <c r="G26" s="31"/>
    </row>
    <row r="27" spans="1:9" s="41" customFormat="1" ht="30">
      <c r="A27" s="42">
        <v>2.02</v>
      </c>
      <c r="B27" s="43" t="s">
        <v>551</v>
      </c>
      <c r="C27" s="25">
        <v>9</v>
      </c>
      <c r="D27" s="26" t="s">
        <v>19</v>
      </c>
      <c r="E27" s="27"/>
      <c r="F27" s="27"/>
      <c r="G27" s="31"/>
    </row>
    <row r="28" spans="1:9" s="41" customFormat="1" ht="30">
      <c r="A28" s="42">
        <v>2.0299999999999998</v>
      </c>
      <c r="B28" s="43" t="s">
        <v>531</v>
      </c>
      <c r="C28" s="25">
        <v>9</v>
      </c>
      <c r="D28" s="26" t="s">
        <v>19</v>
      </c>
      <c r="E28" s="27"/>
      <c r="F28" s="27"/>
      <c r="G28" s="31"/>
    </row>
    <row r="29" spans="1:9" s="41" customFormat="1" ht="30">
      <c r="A29" s="42">
        <v>2.04</v>
      </c>
      <c r="B29" s="43" t="s">
        <v>552</v>
      </c>
      <c r="C29" s="25">
        <v>8.64</v>
      </c>
      <c r="D29" s="26" t="s">
        <v>19</v>
      </c>
      <c r="E29" s="27"/>
      <c r="F29" s="27"/>
      <c r="G29" s="31"/>
    </row>
    <row r="30" spans="1:9" s="41" customFormat="1" ht="30">
      <c r="A30" s="42">
        <v>2.0499999999999998</v>
      </c>
      <c r="B30" s="43" t="s">
        <v>553</v>
      </c>
      <c r="C30" s="25">
        <v>8.64</v>
      </c>
      <c r="D30" s="26" t="s">
        <v>19</v>
      </c>
      <c r="E30" s="27"/>
      <c r="F30" s="27"/>
      <c r="G30" s="31"/>
    </row>
    <row r="31" spans="1:9" s="41" customFormat="1" ht="30">
      <c r="A31" s="42">
        <v>2.06</v>
      </c>
      <c r="B31" s="43" t="s">
        <v>554</v>
      </c>
      <c r="C31" s="25">
        <v>18</v>
      </c>
      <c r="D31" s="26" t="s">
        <v>19</v>
      </c>
      <c r="E31" s="27"/>
      <c r="F31" s="27"/>
      <c r="G31" s="31"/>
      <c r="I31" s="44"/>
    </row>
    <row r="32" spans="1:9" s="41" customFormat="1" ht="30">
      <c r="A32" s="42">
        <v>2.0699999999999998</v>
      </c>
      <c r="B32" s="43" t="s">
        <v>555</v>
      </c>
      <c r="C32" s="25">
        <v>8.64</v>
      </c>
      <c r="D32" s="26" t="s">
        <v>19</v>
      </c>
      <c r="E32" s="27"/>
      <c r="F32" s="27"/>
      <c r="G32" s="31"/>
      <c r="I32" s="44"/>
    </row>
    <row r="33" spans="1:9" s="41" customFormat="1" ht="30">
      <c r="A33" s="42">
        <v>2.08</v>
      </c>
      <c r="B33" s="43" t="s">
        <v>556</v>
      </c>
      <c r="C33" s="25">
        <v>8.64</v>
      </c>
      <c r="D33" s="26" t="s">
        <v>19</v>
      </c>
      <c r="E33" s="27"/>
      <c r="F33" s="27"/>
      <c r="G33" s="31"/>
      <c r="I33" s="45"/>
    </row>
    <row r="34" spans="1:9" s="41" customFormat="1" ht="30">
      <c r="A34" s="42">
        <v>2.09</v>
      </c>
      <c r="B34" s="43" t="s">
        <v>557</v>
      </c>
      <c r="C34" s="25">
        <v>7.26</v>
      </c>
      <c r="D34" s="26" t="s">
        <v>19</v>
      </c>
      <c r="E34" s="27"/>
      <c r="F34" s="27"/>
      <c r="G34" s="31"/>
      <c r="I34" s="46"/>
    </row>
    <row r="35" spans="1:9" s="41" customFormat="1" ht="30">
      <c r="A35" s="42">
        <v>2.1</v>
      </c>
      <c r="B35" s="43" t="s">
        <v>558</v>
      </c>
      <c r="C35" s="25">
        <v>8.64</v>
      </c>
      <c r="D35" s="26" t="s">
        <v>19</v>
      </c>
      <c r="E35" s="27"/>
      <c r="F35" s="27"/>
      <c r="G35" s="31"/>
      <c r="I35" s="46"/>
    </row>
    <row r="36" spans="1:9" s="41" customFormat="1" ht="30">
      <c r="A36" s="42">
        <v>2.11</v>
      </c>
      <c r="B36" s="43" t="s">
        <v>559</v>
      </c>
      <c r="C36" s="25">
        <v>8.64</v>
      </c>
      <c r="D36" s="26" t="s">
        <v>19</v>
      </c>
      <c r="E36" s="27"/>
      <c r="F36" s="27"/>
      <c r="G36" s="31"/>
      <c r="I36" s="44"/>
    </row>
    <row r="37" spans="1:9" s="41" customFormat="1" ht="30">
      <c r="A37" s="42">
        <v>2.12</v>
      </c>
      <c r="B37" s="43" t="s">
        <v>560</v>
      </c>
      <c r="C37" s="25">
        <v>8.64</v>
      </c>
      <c r="D37" s="26" t="s">
        <v>19</v>
      </c>
      <c r="E37" s="27"/>
      <c r="F37" s="27"/>
      <c r="G37" s="31"/>
      <c r="I37" s="44"/>
    </row>
    <row r="38" spans="1:9" s="41" customFormat="1" ht="30">
      <c r="A38" s="42">
        <v>2.13</v>
      </c>
      <c r="B38" s="43" t="s">
        <v>561</v>
      </c>
      <c r="C38" s="25">
        <v>8.64</v>
      </c>
      <c r="D38" s="26" t="s">
        <v>19</v>
      </c>
      <c r="E38" s="27"/>
      <c r="F38" s="27"/>
      <c r="G38" s="31"/>
      <c r="I38" s="44"/>
    </row>
    <row r="39" spans="1:9" s="41" customFormat="1" ht="30">
      <c r="A39" s="42">
        <v>2.14</v>
      </c>
      <c r="B39" s="43" t="s">
        <v>562</v>
      </c>
      <c r="C39" s="25">
        <v>8.64</v>
      </c>
      <c r="D39" s="26" t="s">
        <v>19</v>
      </c>
      <c r="E39" s="27"/>
      <c r="F39" s="27"/>
      <c r="G39" s="31"/>
      <c r="I39" s="44"/>
    </row>
    <row r="40" spans="1:9" s="41" customFormat="1" ht="30">
      <c r="A40" s="42">
        <v>2.15</v>
      </c>
      <c r="B40" s="43" t="s">
        <v>537</v>
      </c>
      <c r="C40" s="25">
        <v>1.5</v>
      </c>
      <c r="D40" s="26" t="s">
        <v>19</v>
      </c>
      <c r="E40" s="27"/>
      <c r="F40" s="27"/>
      <c r="G40" s="31"/>
      <c r="I40" s="44"/>
    </row>
    <row r="41" spans="1:9" s="41" customFormat="1" ht="30">
      <c r="A41" s="42">
        <v>2.16</v>
      </c>
      <c r="B41" s="43" t="s">
        <v>152</v>
      </c>
      <c r="C41" s="25">
        <v>0.96</v>
      </c>
      <c r="D41" s="26" t="s">
        <v>19</v>
      </c>
      <c r="E41" s="27"/>
      <c r="F41" s="27"/>
      <c r="G41" s="31"/>
      <c r="I41" s="46"/>
    </row>
    <row r="42" spans="1:9" s="41" customFormat="1" ht="30">
      <c r="A42" s="42">
        <v>2.17</v>
      </c>
      <c r="B42" s="43" t="s">
        <v>538</v>
      </c>
      <c r="C42" s="25">
        <v>12.66</v>
      </c>
      <c r="D42" s="26" t="s">
        <v>19</v>
      </c>
      <c r="E42" s="27"/>
      <c r="F42" s="27"/>
      <c r="G42" s="31"/>
      <c r="I42" s="46"/>
    </row>
    <row r="43" spans="1:9" s="41" customFormat="1" ht="30">
      <c r="A43" s="42">
        <v>2.1800000000000002</v>
      </c>
      <c r="B43" s="43" t="s">
        <v>539</v>
      </c>
      <c r="C43" s="25">
        <v>3.47</v>
      </c>
      <c r="D43" s="26" t="s">
        <v>19</v>
      </c>
      <c r="E43" s="27"/>
      <c r="F43" s="27"/>
      <c r="G43" s="31"/>
      <c r="I43" s="46"/>
    </row>
    <row r="44" spans="1:9" s="41" customFormat="1" ht="30">
      <c r="A44" s="42">
        <v>2.19</v>
      </c>
      <c r="B44" s="43" t="s">
        <v>540</v>
      </c>
      <c r="C44" s="25">
        <v>4.66</v>
      </c>
      <c r="D44" s="26" t="s">
        <v>19</v>
      </c>
      <c r="E44" s="27"/>
      <c r="F44" s="27"/>
      <c r="G44" s="31"/>
      <c r="I44" s="46"/>
    </row>
    <row r="45" spans="1:9" s="41" customFormat="1" ht="30">
      <c r="A45" s="42">
        <v>2.2000000000000002</v>
      </c>
      <c r="B45" s="43" t="s">
        <v>541</v>
      </c>
      <c r="C45" s="25">
        <v>54.72</v>
      </c>
      <c r="D45" s="26" t="s">
        <v>19</v>
      </c>
      <c r="E45" s="27"/>
      <c r="F45" s="27"/>
      <c r="G45" s="31"/>
      <c r="I45" s="46"/>
    </row>
    <row r="46" spans="1:9" s="41" customFormat="1" ht="30">
      <c r="A46" s="42">
        <v>2.21</v>
      </c>
      <c r="B46" s="43" t="s">
        <v>150</v>
      </c>
      <c r="C46" s="25">
        <v>207.63</v>
      </c>
      <c r="D46" s="26" t="s">
        <v>19</v>
      </c>
      <c r="E46" s="27"/>
      <c r="F46" s="27"/>
      <c r="G46" s="31"/>
    </row>
    <row r="47" spans="1:9" s="41" customFormat="1">
      <c r="A47" s="42">
        <v>2.2200000000000002</v>
      </c>
      <c r="B47" s="43" t="s">
        <v>149</v>
      </c>
      <c r="C47" s="25">
        <v>93.22</v>
      </c>
      <c r="D47" s="26" t="s">
        <v>19</v>
      </c>
      <c r="E47" s="27"/>
      <c r="F47" s="27"/>
      <c r="G47" s="31"/>
    </row>
    <row r="48" spans="1:9" s="41" customFormat="1">
      <c r="A48" s="42">
        <v>2.23</v>
      </c>
      <c r="B48" s="43" t="s">
        <v>151</v>
      </c>
      <c r="C48" s="25">
        <v>165.27</v>
      </c>
      <c r="D48" s="26" t="s">
        <v>19</v>
      </c>
      <c r="E48" s="27"/>
      <c r="F48" s="27"/>
      <c r="G48" s="31"/>
    </row>
    <row r="49" spans="1:9" s="41" customFormat="1" ht="15.75">
      <c r="A49" s="47"/>
      <c r="B49" s="48"/>
      <c r="C49" s="34"/>
      <c r="D49" s="35"/>
      <c r="E49" s="34"/>
      <c r="F49" s="49"/>
      <c r="G49" s="50">
        <f>SUM(F26:F48)</f>
        <v>0</v>
      </c>
    </row>
    <row r="50" spans="1:9" s="51" customFormat="1" ht="15.75">
      <c r="A50" s="52"/>
      <c r="B50" s="53" t="s">
        <v>338</v>
      </c>
      <c r="C50" s="54"/>
      <c r="D50" s="55"/>
      <c r="E50" s="54"/>
      <c r="F50" s="177"/>
      <c r="G50" s="56"/>
    </row>
    <row r="51" spans="1:9" s="51" customFormat="1" ht="15.75">
      <c r="A51" s="57" t="s">
        <v>13</v>
      </c>
      <c r="B51" s="58" t="s">
        <v>44</v>
      </c>
      <c r="C51" s="59"/>
      <c r="D51" s="60"/>
      <c r="E51" s="59"/>
      <c r="F51" s="73"/>
      <c r="G51" s="61"/>
    </row>
    <row r="52" spans="1:9" s="41" customFormat="1" ht="30">
      <c r="A52" s="42">
        <v>3.01</v>
      </c>
      <c r="B52" s="62" t="s">
        <v>564</v>
      </c>
      <c r="C52" s="25">
        <v>2.31</v>
      </c>
      <c r="D52" s="26" t="s">
        <v>19</v>
      </c>
      <c r="E52" s="27"/>
      <c r="F52" s="27"/>
      <c r="G52" s="31"/>
    </row>
    <row r="53" spans="1:9" s="41" customFormat="1" ht="45">
      <c r="A53" s="42">
        <v>3.02</v>
      </c>
      <c r="B53" s="62" t="s">
        <v>563</v>
      </c>
      <c r="C53" s="25">
        <v>3</v>
      </c>
      <c r="D53" s="26" t="s">
        <v>19</v>
      </c>
      <c r="E53" s="27"/>
      <c r="F53" s="27"/>
      <c r="G53" s="31"/>
    </row>
    <row r="54" spans="1:9" s="41" customFormat="1" ht="45">
      <c r="A54" s="42">
        <v>3.03</v>
      </c>
      <c r="B54" s="62" t="s">
        <v>532</v>
      </c>
      <c r="C54" s="25">
        <v>3</v>
      </c>
      <c r="D54" s="26" t="s">
        <v>19</v>
      </c>
      <c r="E54" s="27"/>
      <c r="F54" s="27"/>
      <c r="G54" s="31"/>
    </row>
    <row r="55" spans="1:9" s="41" customFormat="1" ht="30">
      <c r="A55" s="42">
        <v>3.04</v>
      </c>
      <c r="B55" s="62" t="s">
        <v>577</v>
      </c>
      <c r="C55" s="25">
        <v>2.31</v>
      </c>
      <c r="D55" s="26" t="s">
        <v>19</v>
      </c>
      <c r="E55" s="27"/>
      <c r="F55" s="27"/>
      <c r="G55" s="31"/>
    </row>
    <row r="56" spans="1:9" s="41" customFormat="1" ht="30">
      <c r="A56" s="42">
        <v>3.05</v>
      </c>
      <c r="B56" s="62" t="s">
        <v>565</v>
      </c>
      <c r="C56" s="25">
        <v>2.31</v>
      </c>
      <c r="D56" s="26" t="s">
        <v>19</v>
      </c>
      <c r="E56" s="27"/>
      <c r="F56" s="27"/>
      <c r="G56" s="31"/>
    </row>
    <row r="57" spans="1:9" s="41" customFormat="1" ht="45">
      <c r="A57" s="42">
        <v>3.06</v>
      </c>
      <c r="B57" s="62" t="s">
        <v>566</v>
      </c>
      <c r="C57" s="25">
        <v>4.8</v>
      </c>
      <c r="D57" s="26" t="s">
        <v>19</v>
      </c>
      <c r="E57" s="27"/>
      <c r="F57" s="27"/>
      <c r="G57" s="31"/>
    </row>
    <row r="58" spans="1:9" s="41" customFormat="1" ht="30">
      <c r="A58" s="42">
        <v>3.07</v>
      </c>
      <c r="B58" s="62" t="s">
        <v>568</v>
      </c>
      <c r="C58" s="25">
        <v>2.31</v>
      </c>
      <c r="D58" s="26" t="s">
        <v>19</v>
      </c>
      <c r="E58" s="27"/>
      <c r="F58" s="27"/>
      <c r="G58" s="31"/>
      <c r="I58" s="63"/>
    </row>
    <row r="59" spans="1:9" s="41" customFormat="1" ht="30">
      <c r="A59" s="42">
        <v>3.08</v>
      </c>
      <c r="B59" s="62" t="s">
        <v>567</v>
      </c>
      <c r="C59" s="25">
        <v>2.31</v>
      </c>
      <c r="D59" s="26" t="s">
        <v>19</v>
      </c>
      <c r="E59" s="27"/>
      <c r="F59" s="27"/>
      <c r="G59" s="31"/>
    </row>
    <row r="60" spans="1:9" s="41" customFormat="1" ht="30">
      <c r="A60" s="42">
        <v>3.09</v>
      </c>
      <c r="B60" s="62" t="s">
        <v>569</v>
      </c>
      <c r="C60" s="25">
        <v>2.42</v>
      </c>
      <c r="D60" s="26" t="s">
        <v>19</v>
      </c>
      <c r="E60" s="27"/>
      <c r="F60" s="27"/>
      <c r="G60" s="31"/>
    </row>
    <row r="61" spans="1:9" s="41" customFormat="1" ht="30">
      <c r="A61" s="42">
        <v>3.1</v>
      </c>
      <c r="B61" s="62" t="s">
        <v>570</v>
      </c>
      <c r="C61" s="25">
        <v>2.31</v>
      </c>
      <c r="D61" s="26" t="s">
        <v>19</v>
      </c>
      <c r="E61" s="27"/>
      <c r="F61" s="27"/>
      <c r="G61" s="31"/>
      <c r="I61" s="64"/>
    </row>
    <row r="62" spans="1:9" s="41" customFormat="1" ht="30">
      <c r="A62" s="42">
        <v>3.11</v>
      </c>
      <c r="B62" s="62" t="s">
        <v>571</v>
      </c>
      <c r="C62" s="25">
        <v>2.31</v>
      </c>
      <c r="D62" s="26" t="s">
        <v>19</v>
      </c>
      <c r="E62" s="27"/>
      <c r="F62" s="27"/>
      <c r="G62" s="31"/>
    </row>
    <row r="63" spans="1:9" s="41" customFormat="1" ht="30">
      <c r="A63" s="42">
        <v>3.12</v>
      </c>
      <c r="B63" s="62" t="s">
        <v>572</v>
      </c>
      <c r="C63" s="25">
        <v>2.31</v>
      </c>
      <c r="D63" s="26" t="s">
        <v>19</v>
      </c>
      <c r="E63" s="27"/>
      <c r="F63" s="27"/>
      <c r="G63" s="31"/>
    </row>
    <row r="64" spans="1:9" s="41" customFormat="1" ht="30">
      <c r="A64" s="42">
        <v>3.13</v>
      </c>
      <c r="B64" s="62" t="s">
        <v>573</v>
      </c>
      <c r="C64" s="25">
        <v>2.31</v>
      </c>
      <c r="D64" s="26" t="s">
        <v>19</v>
      </c>
      <c r="E64" s="27"/>
      <c r="F64" s="27"/>
      <c r="G64" s="31"/>
    </row>
    <row r="65" spans="1:7" s="41" customFormat="1" ht="30">
      <c r="A65" s="42">
        <v>3.14</v>
      </c>
      <c r="B65" s="62" t="s">
        <v>574</v>
      </c>
      <c r="C65" s="25">
        <v>2.31</v>
      </c>
      <c r="D65" s="26" t="s">
        <v>19</v>
      </c>
      <c r="E65" s="27"/>
      <c r="F65" s="27"/>
      <c r="G65" s="31"/>
    </row>
    <row r="66" spans="1:7" s="41" customFormat="1" ht="30">
      <c r="A66" s="42">
        <v>3.15</v>
      </c>
      <c r="B66" s="62" t="s">
        <v>536</v>
      </c>
      <c r="C66" s="25">
        <v>0.4</v>
      </c>
      <c r="D66" s="26" t="s">
        <v>19</v>
      </c>
      <c r="E66" s="27"/>
      <c r="F66" s="27"/>
      <c r="G66" s="31"/>
    </row>
    <row r="67" spans="1:7" s="41" customFormat="1" ht="45">
      <c r="A67" s="42">
        <v>3.16</v>
      </c>
      <c r="B67" s="43" t="s">
        <v>166</v>
      </c>
      <c r="C67" s="25">
        <v>0.39</v>
      </c>
      <c r="D67" s="26" t="s">
        <v>19</v>
      </c>
      <c r="E67" s="27"/>
      <c r="F67" s="27"/>
      <c r="G67" s="31"/>
    </row>
    <row r="68" spans="1:7" s="41" customFormat="1" ht="30">
      <c r="A68" s="42">
        <v>3.17</v>
      </c>
      <c r="B68" s="43" t="s">
        <v>533</v>
      </c>
      <c r="C68" s="25">
        <v>0.57999999999999996</v>
      </c>
      <c r="D68" s="26" t="s">
        <v>19</v>
      </c>
      <c r="E68" s="27"/>
      <c r="F68" s="27"/>
      <c r="G68" s="31"/>
    </row>
    <row r="69" spans="1:7" s="41" customFormat="1" ht="30">
      <c r="A69" s="42">
        <v>3.18</v>
      </c>
      <c r="B69" s="43" t="s">
        <v>534</v>
      </c>
      <c r="C69" s="25">
        <v>0.78</v>
      </c>
      <c r="D69" s="26" t="s">
        <v>19</v>
      </c>
      <c r="E69" s="27"/>
      <c r="F69" s="27"/>
      <c r="G69" s="31"/>
    </row>
    <row r="70" spans="1:7" s="41" customFormat="1" ht="30">
      <c r="A70" s="42">
        <v>3.19</v>
      </c>
      <c r="B70" s="43" t="s">
        <v>622</v>
      </c>
      <c r="C70" s="25">
        <v>1.54</v>
      </c>
      <c r="D70" s="26" t="s">
        <v>19</v>
      </c>
      <c r="E70" s="27"/>
      <c r="F70" s="27"/>
      <c r="G70" s="31"/>
    </row>
    <row r="71" spans="1:7" s="41" customFormat="1" ht="30">
      <c r="A71" s="42">
        <v>3.2</v>
      </c>
      <c r="B71" s="43" t="s">
        <v>623</v>
      </c>
      <c r="C71" s="25">
        <v>0.76</v>
      </c>
      <c r="D71" s="26" t="s">
        <v>19</v>
      </c>
      <c r="E71" s="27"/>
      <c r="F71" s="27"/>
      <c r="G71" s="31"/>
    </row>
    <row r="72" spans="1:7" s="41" customFormat="1" ht="30">
      <c r="A72" s="42">
        <v>3.21</v>
      </c>
      <c r="B72" s="43" t="s">
        <v>772</v>
      </c>
      <c r="C72" s="25">
        <v>0.76</v>
      </c>
      <c r="D72" s="26" t="s">
        <v>19</v>
      </c>
      <c r="E72" s="27"/>
      <c r="F72" s="27"/>
      <c r="G72" s="65"/>
    </row>
    <row r="73" spans="1:7" s="41" customFormat="1" ht="30">
      <c r="A73" s="42">
        <v>3.22</v>
      </c>
      <c r="B73" s="43" t="s">
        <v>624</v>
      </c>
      <c r="C73" s="25">
        <v>0.76</v>
      </c>
      <c r="D73" s="26" t="s">
        <v>19</v>
      </c>
      <c r="E73" s="27"/>
      <c r="F73" s="27"/>
      <c r="G73" s="65"/>
    </row>
    <row r="74" spans="1:7" s="41" customFormat="1" ht="30">
      <c r="A74" s="42">
        <v>3.23</v>
      </c>
      <c r="B74" s="43" t="s">
        <v>625</v>
      </c>
      <c r="C74" s="25">
        <v>0.76</v>
      </c>
      <c r="D74" s="26" t="s">
        <v>19</v>
      </c>
      <c r="E74" s="27"/>
      <c r="F74" s="27"/>
      <c r="G74" s="65"/>
    </row>
    <row r="75" spans="1:7" s="41" customFormat="1" ht="30">
      <c r="A75" s="42">
        <v>3.24</v>
      </c>
      <c r="B75" s="43" t="s">
        <v>589</v>
      </c>
      <c r="C75" s="25">
        <v>0.77</v>
      </c>
      <c r="D75" s="26" t="s">
        <v>19</v>
      </c>
      <c r="E75" s="27"/>
      <c r="F75" s="27"/>
      <c r="G75" s="65"/>
    </row>
    <row r="76" spans="1:7" s="41" customFormat="1" ht="30">
      <c r="A76" s="42">
        <v>3.25</v>
      </c>
      <c r="B76" s="43" t="s">
        <v>626</v>
      </c>
      <c r="C76" s="25">
        <v>0.77</v>
      </c>
      <c r="D76" s="26" t="s">
        <v>19</v>
      </c>
      <c r="E76" s="27"/>
      <c r="F76" s="27"/>
      <c r="G76" s="65"/>
    </row>
    <row r="77" spans="1:7" s="41" customFormat="1" ht="30">
      <c r="A77" s="42">
        <v>3.26</v>
      </c>
      <c r="B77" s="43" t="s">
        <v>627</v>
      </c>
      <c r="C77" s="25">
        <v>0.77</v>
      </c>
      <c r="D77" s="26" t="s">
        <v>19</v>
      </c>
      <c r="E77" s="27"/>
      <c r="F77" s="27"/>
      <c r="G77" s="65"/>
    </row>
    <row r="78" spans="1:7" s="41" customFormat="1" ht="30">
      <c r="A78" s="42">
        <v>3.27</v>
      </c>
      <c r="B78" s="43" t="s">
        <v>594</v>
      </c>
      <c r="C78" s="25">
        <v>0.77</v>
      </c>
      <c r="D78" s="26" t="s">
        <v>19</v>
      </c>
      <c r="E78" s="27"/>
      <c r="F78" s="27"/>
      <c r="G78" s="65"/>
    </row>
    <row r="79" spans="1:7" s="41" customFormat="1" ht="30">
      <c r="A79" s="42">
        <v>3.28</v>
      </c>
      <c r="B79" s="43" t="s">
        <v>773</v>
      </c>
      <c r="C79" s="25">
        <v>0.77</v>
      </c>
      <c r="D79" s="26" t="s">
        <v>19</v>
      </c>
      <c r="E79" s="27"/>
      <c r="F79" s="27"/>
      <c r="G79" s="65"/>
    </row>
    <row r="80" spans="1:7" s="41" customFormat="1" ht="30">
      <c r="A80" s="42">
        <v>3.29</v>
      </c>
      <c r="B80" s="43" t="s">
        <v>590</v>
      </c>
      <c r="C80" s="25">
        <v>0.56000000000000005</v>
      </c>
      <c r="D80" s="26" t="s">
        <v>19</v>
      </c>
      <c r="E80" s="27"/>
      <c r="F80" s="27"/>
      <c r="G80" s="65"/>
    </row>
    <row r="81" spans="1:9" s="41" customFormat="1" ht="30">
      <c r="A81" s="42">
        <v>3.3</v>
      </c>
      <c r="B81" s="43" t="s">
        <v>591</v>
      </c>
      <c r="C81" s="25">
        <v>0.77</v>
      </c>
      <c r="D81" s="26" t="s">
        <v>19</v>
      </c>
      <c r="E81" s="27"/>
      <c r="F81" s="27"/>
      <c r="G81" s="65"/>
      <c r="I81" s="63"/>
    </row>
    <row r="82" spans="1:9" s="41" customFormat="1" ht="30">
      <c r="A82" s="42">
        <v>3.31</v>
      </c>
      <c r="B82" s="43" t="s">
        <v>592</v>
      </c>
      <c r="C82" s="25">
        <v>0.77</v>
      </c>
      <c r="D82" s="26" t="s">
        <v>19</v>
      </c>
      <c r="E82" s="27"/>
      <c r="F82" s="27"/>
      <c r="G82" s="65"/>
    </row>
    <row r="83" spans="1:9" s="41" customFormat="1" ht="30">
      <c r="A83" s="42">
        <v>3.32</v>
      </c>
      <c r="B83" s="43" t="s">
        <v>774</v>
      </c>
      <c r="C83" s="25">
        <v>0.77</v>
      </c>
      <c r="D83" s="26" t="s">
        <v>19</v>
      </c>
      <c r="E83" s="27"/>
      <c r="F83" s="27"/>
      <c r="G83" s="65"/>
    </row>
    <row r="84" spans="1:9" s="41" customFormat="1" ht="30">
      <c r="A84" s="42">
        <v>3.33</v>
      </c>
      <c r="B84" s="43" t="s">
        <v>775</v>
      </c>
      <c r="C84" s="25">
        <v>0.77</v>
      </c>
      <c r="D84" s="26" t="s">
        <v>19</v>
      </c>
      <c r="E84" s="27"/>
      <c r="F84" s="27"/>
      <c r="G84" s="65"/>
    </row>
    <row r="85" spans="1:9" s="41" customFormat="1" ht="30">
      <c r="A85" s="42">
        <v>3.34</v>
      </c>
      <c r="B85" s="43" t="s">
        <v>593</v>
      </c>
      <c r="C85" s="25">
        <v>0.77</v>
      </c>
      <c r="D85" s="26" t="s">
        <v>19</v>
      </c>
      <c r="E85" s="27"/>
      <c r="F85" s="27"/>
      <c r="G85" s="65"/>
    </row>
    <row r="86" spans="1:9" s="41" customFormat="1" ht="30">
      <c r="A86" s="42">
        <v>3.35</v>
      </c>
      <c r="B86" s="43" t="s">
        <v>543</v>
      </c>
      <c r="C86" s="66">
        <v>0.17599999999999999</v>
      </c>
      <c r="D86" s="26" t="s">
        <v>19</v>
      </c>
      <c r="E86" s="27"/>
      <c r="F86" s="27"/>
      <c r="G86" s="65"/>
    </row>
    <row r="87" spans="1:9" s="41" customFormat="1">
      <c r="A87" s="42">
        <v>3.36</v>
      </c>
      <c r="B87" s="43" t="s">
        <v>206</v>
      </c>
      <c r="C87" s="66">
        <v>0.184</v>
      </c>
      <c r="D87" s="26" t="s">
        <v>19</v>
      </c>
      <c r="E87" s="27"/>
      <c r="F87" s="27"/>
      <c r="G87" s="65"/>
    </row>
    <row r="88" spans="1:9" s="41" customFormat="1" ht="30">
      <c r="A88" s="42">
        <v>3.37</v>
      </c>
      <c r="B88" s="43" t="s">
        <v>548</v>
      </c>
      <c r="C88" s="25">
        <v>10.119999999999999</v>
      </c>
      <c r="D88" s="26" t="s">
        <v>19</v>
      </c>
      <c r="E88" s="27"/>
      <c r="F88" s="27"/>
      <c r="G88" s="65"/>
    </row>
    <row r="89" spans="1:9" s="41" customFormat="1" ht="30">
      <c r="A89" s="42">
        <v>3.38</v>
      </c>
      <c r="B89" s="43" t="s">
        <v>154</v>
      </c>
      <c r="C89" s="66">
        <v>8.4000000000000005E-2</v>
      </c>
      <c r="D89" s="26" t="s">
        <v>19</v>
      </c>
      <c r="E89" s="27"/>
      <c r="F89" s="27"/>
      <c r="G89" s="65"/>
    </row>
    <row r="90" spans="1:9" s="41" customFormat="1" ht="30">
      <c r="A90" s="42">
        <v>3.39</v>
      </c>
      <c r="B90" s="43" t="s">
        <v>153</v>
      </c>
      <c r="C90" s="25">
        <v>0.4</v>
      </c>
      <c r="D90" s="26" t="s">
        <v>19</v>
      </c>
      <c r="E90" s="27"/>
      <c r="F90" s="27"/>
      <c r="G90" s="65"/>
    </row>
    <row r="91" spans="1:9" s="41" customFormat="1" ht="30">
      <c r="A91" s="42">
        <v>3.4</v>
      </c>
      <c r="B91" s="43" t="s">
        <v>155</v>
      </c>
      <c r="C91" s="66">
        <v>8.1000000000000003E-2</v>
      </c>
      <c r="D91" s="26" t="s">
        <v>19</v>
      </c>
      <c r="E91" s="27"/>
      <c r="F91" s="27"/>
      <c r="G91" s="65"/>
    </row>
    <row r="92" spans="1:9" s="41" customFormat="1" ht="30">
      <c r="A92" s="42">
        <v>3.41</v>
      </c>
      <c r="B92" s="43" t="s">
        <v>156</v>
      </c>
      <c r="C92" s="66">
        <v>4.2000000000000003E-2</v>
      </c>
      <c r="D92" s="26" t="s">
        <v>19</v>
      </c>
      <c r="E92" s="27"/>
      <c r="F92" s="27"/>
      <c r="G92" s="65"/>
    </row>
    <row r="93" spans="1:9" s="41" customFormat="1">
      <c r="A93" s="42">
        <v>3.42</v>
      </c>
      <c r="B93" s="43" t="s">
        <v>171</v>
      </c>
      <c r="C93" s="25">
        <v>0.13</v>
      </c>
      <c r="D93" s="26" t="s">
        <v>19</v>
      </c>
      <c r="E93" s="27"/>
      <c r="F93" s="27"/>
      <c r="G93" s="65"/>
    </row>
    <row r="94" spans="1:9" s="41" customFormat="1" ht="30">
      <c r="A94" s="42">
        <v>3.43</v>
      </c>
      <c r="B94" s="43" t="s">
        <v>162</v>
      </c>
      <c r="C94" s="25">
        <v>18.100000000000001</v>
      </c>
      <c r="D94" s="26" t="s">
        <v>19</v>
      </c>
      <c r="E94" s="27"/>
      <c r="F94" s="27"/>
      <c r="G94" s="65"/>
    </row>
    <row r="95" spans="1:9" s="41" customFormat="1">
      <c r="A95" s="42">
        <v>3.44</v>
      </c>
      <c r="B95" s="43" t="s">
        <v>169</v>
      </c>
      <c r="C95" s="25">
        <v>0.5</v>
      </c>
      <c r="D95" s="26" t="s">
        <v>19</v>
      </c>
      <c r="E95" s="27"/>
      <c r="F95" s="27"/>
      <c r="G95" s="65"/>
    </row>
    <row r="96" spans="1:9" s="41" customFormat="1" ht="30">
      <c r="A96" s="42">
        <v>3.45</v>
      </c>
      <c r="B96" s="43" t="s">
        <v>165</v>
      </c>
      <c r="C96" s="25">
        <v>0.21</v>
      </c>
      <c r="D96" s="26" t="s">
        <v>19</v>
      </c>
      <c r="E96" s="27"/>
      <c r="F96" s="27"/>
      <c r="G96" s="65"/>
    </row>
    <row r="97" spans="1:7" s="41" customFormat="1">
      <c r="A97" s="42">
        <v>3.46</v>
      </c>
      <c r="B97" s="43" t="s">
        <v>164</v>
      </c>
      <c r="C97" s="25">
        <v>2.36</v>
      </c>
      <c r="D97" s="26" t="s">
        <v>19</v>
      </c>
      <c r="E97" s="27"/>
      <c r="F97" s="27"/>
      <c r="G97" s="65"/>
    </row>
    <row r="98" spans="1:7" s="41" customFormat="1">
      <c r="A98" s="42">
        <v>3.47</v>
      </c>
      <c r="B98" s="43" t="s">
        <v>535</v>
      </c>
      <c r="C98" s="25">
        <v>9.6199999999999992</v>
      </c>
      <c r="D98" s="26" t="s">
        <v>19</v>
      </c>
      <c r="E98" s="27"/>
      <c r="F98" s="27"/>
      <c r="G98" s="65"/>
    </row>
    <row r="99" spans="1:7" s="41" customFormat="1" ht="30">
      <c r="A99" s="42">
        <v>3.48</v>
      </c>
      <c r="B99" s="43" t="s">
        <v>205</v>
      </c>
      <c r="C99" s="25">
        <v>0.2</v>
      </c>
      <c r="D99" s="26" t="s">
        <v>19</v>
      </c>
      <c r="E99" s="27"/>
      <c r="F99" s="27"/>
      <c r="G99" s="65"/>
    </row>
    <row r="100" spans="1:7" s="41" customFormat="1" ht="30">
      <c r="A100" s="42">
        <v>3.49</v>
      </c>
      <c r="B100" s="43" t="s">
        <v>578</v>
      </c>
      <c r="C100" s="25">
        <v>1.2</v>
      </c>
      <c r="D100" s="26" t="s">
        <v>19</v>
      </c>
      <c r="E100" s="27"/>
      <c r="F100" s="27"/>
      <c r="G100" s="65"/>
    </row>
    <row r="101" spans="1:7" s="41" customFormat="1" ht="30">
      <c r="A101" s="42">
        <v>3.5</v>
      </c>
      <c r="B101" s="43" t="s">
        <v>579</v>
      </c>
      <c r="C101" s="25">
        <v>1.5</v>
      </c>
      <c r="D101" s="26" t="s">
        <v>19</v>
      </c>
      <c r="E101" s="27"/>
      <c r="F101" s="27"/>
      <c r="G101" s="65"/>
    </row>
    <row r="102" spans="1:7" s="41" customFormat="1" ht="30">
      <c r="A102" s="42">
        <v>3.51</v>
      </c>
      <c r="B102" s="43" t="s">
        <v>580</v>
      </c>
      <c r="C102" s="25">
        <v>1.2</v>
      </c>
      <c r="D102" s="26" t="s">
        <v>19</v>
      </c>
      <c r="E102" s="27"/>
      <c r="F102" s="27"/>
      <c r="G102" s="65"/>
    </row>
    <row r="103" spans="1:7" s="41" customFormat="1" ht="30">
      <c r="A103" s="47">
        <v>3.52</v>
      </c>
      <c r="B103" s="43" t="s">
        <v>581</v>
      </c>
      <c r="C103" s="25">
        <v>0.51</v>
      </c>
      <c r="D103" s="26" t="s">
        <v>19</v>
      </c>
      <c r="E103" s="27"/>
      <c r="F103" s="27"/>
      <c r="G103" s="65"/>
    </row>
    <row r="104" spans="1:7" s="41" customFormat="1">
      <c r="A104" s="47">
        <v>3.53</v>
      </c>
      <c r="B104" s="43" t="s">
        <v>582</v>
      </c>
      <c r="C104" s="25">
        <v>0.75</v>
      </c>
      <c r="D104" s="26" t="s">
        <v>19</v>
      </c>
      <c r="E104" s="27"/>
      <c r="F104" s="27"/>
      <c r="G104" s="65"/>
    </row>
    <row r="105" spans="1:7" s="41" customFormat="1" ht="30">
      <c r="A105" s="47">
        <v>3.54</v>
      </c>
      <c r="B105" s="43" t="s">
        <v>583</v>
      </c>
      <c r="C105" s="25">
        <v>1.37</v>
      </c>
      <c r="D105" s="26" t="s">
        <v>19</v>
      </c>
      <c r="E105" s="27"/>
      <c r="F105" s="27"/>
      <c r="G105" s="65"/>
    </row>
    <row r="106" spans="1:7" s="41" customFormat="1" ht="30">
      <c r="A106" s="47">
        <v>3.55</v>
      </c>
      <c r="B106" s="43" t="s">
        <v>584</v>
      </c>
      <c r="C106" s="25">
        <v>1.01</v>
      </c>
      <c r="D106" s="26" t="s">
        <v>19</v>
      </c>
      <c r="E106" s="27"/>
      <c r="F106" s="27"/>
      <c r="G106" s="65"/>
    </row>
    <row r="107" spans="1:7" s="41" customFormat="1" ht="30">
      <c r="A107" s="47">
        <v>3.56</v>
      </c>
      <c r="B107" s="43" t="s">
        <v>585</v>
      </c>
      <c r="C107" s="25">
        <v>1.01</v>
      </c>
      <c r="D107" s="26" t="s">
        <v>19</v>
      </c>
      <c r="E107" s="27"/>
      <c r="F107" s="27"/>
      <c r="G107" s="65"/>
    </row>
    <row r="108" spans="1:7" s="41" customFormat="1">
      <c r="A108" s="47">
        <v>3.57</v>
      </c>
      <c r="B108" s="43" t="s">
        <v>586</v>
      </c>
      <c r="C108" s="25">
        <v>0.55000000000000004</v>
      </c>
      <c r="D108" s="26" t="s">
        <v>19</v>
      </c>
      <c r="E108" s="27"/>
      <c r="F108" s="27"/>
      <c r="G108" s="65"/>
    </row>
    <row r="109" spans="1:7" s="41" customFormat="1">
      <c r="A109" s="47">
        <v>3.58</v>
      </c>
      <c r="B109" s="43" t="s">
        <v>587</v>
      </c>
      <c r="C109" s="25">
        <v>0.55000000000000004</v>
      </c>
      <c r="D109" s="26" t="s">
        <v>19</v>
      </c>
      <c r="E109" s="27"/>
      <c r="F109" s="27"/>
      <c r="G109" s="65"/>
    </row>
    <row r="110" spans="1:7" s="41" customFormat="1" ht="30">
      <c r="A110" s="47">
        <v>3.59</v>
      </c>
      <c r="B110" s="43" t="s">
        <v>588</v>
      </c>
      <c r="C110" s="25">
        <v>1.1599999999999999</v>
      </c>
      <c r="D110" s="26" t="s">
        <v>19</v>
      </c>
      <c r="E110" s="27"/>
      <c r="F110" s="27"/>
      <c r="G110" s="65"/>
    </row>
    <row r="111" spans="1:7" s="41" customFormat="1">
      <c r="A111" s="47">
        <v>3.6</v>
      </c>
      <c r="B111" s="43" t="s">
        <v>542</v>
      </c>
      <c r="C111" s="25">
        <v>0.24</v>
      </c>
      <c r="D111" s="26" t="s">
        <v>19</v>
      </c>
      <c r="E111" s="27"/>
      <c r="F111" s="27"/>
      <c r="G111" s="65"/>
    </row>
    <row r="112" spans="1:7" s="41" customFormat="1">
      <c r="A112" s="47">
        <v>3.61</v>
      </c>
      <c r="B112" s="43" t="s">
        <v>776</v>
      </c>
      <c r="C112" s="25">
        <v>0.38</v>
      </c>
      <c r="D112" s="26" t="s">
        <v>19</v>
      </c>
      <c r="E112" s="27"/>
      <c r="F112" s="27"/>
      <c r="G112" s="65"/>
    </row>
    <row r="113" spans="1:12" s="41" customFormat="1">
      <c r="A113" s="47">
        <v>3.62</v>
      </c>
      <c r="B113" s="43" t="s">
        <v>544</v>
      </c>
      <c r="C113" s="25">
        <v>0.24</v>
      </c>
      <c r="D113" s="26" t="s">
        <v>19</v>
      </c>
      <c r="E113" s="27"/>
      <c r="F113" s="27"/>
      <c r="G113" s="65"/>
    </row>
    <row r="114" spans="1:12" s="51" customFormat="1" ht="15.75">
      <c r="A114" s="67"/>
      <c r="B114" s="68"/>
      <c r="C114" s="59"/>
      <c r="D114" s="60"/>
      <c r="E114" s="69"/>
      <c r="F114" s="69"/>
      <c r="G114" s="70">
        <f>SUM(F52:F113)</f>
        <v>0</v>
      </c>
    </row>
    <row r="115" spans="1:12" s="51" customFormat="1" ht="15.75">
      <c r="A115" s="71" t="s">
        <v>15</v>
      </c>
      <c r="B115" s="72" t="s">
        <v>41</v>
      </c>
      <c r="C115" s="73"/>
      <c r="D115" s="60"/>
      <c r="E115" s="59"/>
      <c r="F115" s="73"/>
      <c r="G115" s="74"/>
      <c r="I115" s="75"/>
    </row>
    <row r="116" spans="1:12" s="41" customFormat="1" ht="60">
      <c r="A116" s="42">
        <v>4.01</v>
      </c>
      <c r="B116" s="62" t="s">
        <v>168</v>
      </c>
      <c r="C116" s="25">
        <v>36.9</v>
      </c>
      <c r="D116" s="26" t="s">
        <v>8</v>
      </c>
      <c r="E116" s="27"/>
      <c r="F116" s="27"/>
      <c r="G116" s="31"/>
    </row>
    <row r="117" spans="1:12" s="41" customFormat="1">
      <c r="A117" s="42">
        <v>4.0199999999999996</v>
      </c>
      <c r="B117" s="43" t="s">
        <v>45</v>
      </c>
      <c r="C117" s="25">
        <v>10.3</v>
      </c>
      <c r="D117" s="26" t="s">
        <v>8</v>
      </c>
      <c r="E117" s="27"/>
      <c r="F117" s="27"/>
      <c r="G117" s="31"/>
    </row>
    <row r="118" spans="1:12" s="41" customFormat="1">
      <c r="A118" s="42">
        <v>4.03</v>
      </c>
      <c r="B118" s="62" t="s">
        <v>47</v>
      </c>
      <c r="C118" s="25">
        <v>10.25</v>
      </c>
      <c r="D118" s="26" t="s">
        <v>8</v>
      </c>
      <c r="E118" s="27"/>
      <c r="F118" s="27"/>
      <c r="G118" s="31"/>
    </row>
    <row r="119" spans="1:12" s="41" customFormat="1" ht="60">
      <c r="A119" s="42">
        <v>4.04</v>
      </c>
      <c r="B119" s="62" t="s">
        <v>167</v>
      </c>
      <c r="C119" s="25">
        <v>97.8</v>
      </c>
      <c r="D119" s="26" t="s">
        <v>8</v>
      </c>
      <c r="E119" s="27"/>
      <c r="F119" s="27"/>
      <c r="G119" s="65"/>
    </row>
    <row r="120" spans="1:12" s="41" customFormat="1">
      <c r="A120" s="42">
        <v>4.05</v>
      </c>
      <c r="B120" s="43" t="s">
        <v>46</v>
      </c>
      <c r="C120" s="25">
        <v>55.61</v>
      </c>
      <c r="D120" s="26" t="s">
        <v>8</v>
      </c>
      <c r="E120" s="27"/>
      <c r="F120" s="27"/>
      <c r="G120" s="31"/>
    </row>
    <row r="121" spans="1:12" s="41" customFormat="1">
      <c r="A121" s="42">
        <v>4.0599999999999996</v>
      </c>
      <c r="B121" s="62" t="s">
        <v>48</v>
      </c>
      <c r="C121" s="76">
        <v>44.05</v>
      </c>
      <c r="D121" s="26" t="s">
        <v>8</v>
      </c>
      <c r="E121" s="27"/>
      <c r="F121" s="27"/>
      <c r="G121" s="31"/>
    </row>
    <row r="122" spans="1:12" s="41" customFormat="1">
      <c r="A122" s="42">
        <v>4.07</v>
      </c>
      <c r="B122" s="62" t="s">
        <v>53</v>
      </c>
      <c r="C122" s="25">
        <v>99.73</v>
      </c>
      <c r="D122" s="26" t="s">
        <v>8</v>
      </c>
      <c r="E122" s="27"/>
      <c r="F122" s="27"/>
      <c r="G122" s="31"/>
    </row>
    <row r="123" spans="1:12" s="41" customFormat="1" ht="15.75">
      <c r="A123" s="77"/>
      <c r="B123" s="78"/>
      <c r="C123" s="34"/>
      <c r="D123" s="35"/>
      <c r="E123" s="36"/>
      <c r="F123" s="36"/>
      <c r="G123" s="50">
        <f>SUM(F116:F122)</f>
        <v>0</v>
      </c>
      <c r="I123" s="331"/>
      <c r="J123" s="331"/>
      <c r="K123" s="331"/>
      <c r="L123" s="331"/>
    </row>
    <row r="124" spans="1:12" s="51" customFormat="1" ht="15.75">
      <c r="A124" s="71" t="s">
        <v>16</v>
      </c>
      <c r="B124" s="72" t="s">
        <v>37</v>
      </c>
      <c r="C124" s="73"/>
      <c r="D124" s="60"/>
      <c r="E124" s="73"/>
      <c r="F124" s="73"/>
      <c r="G124" s="61"/>
    </row>
    <row r="125" spans="1:12" s="41" customFormat="1">
      <c r="A125" s="42">
        <v>5.01</v>
      </c>
      <c r="B125" s="79" t="s">
        <v>92</v>
      </c>
      <c r="C125" s="25">
        <v>180.9</v>
      </c>
      <c r="D125" s="26" t="s">
        <v>8</v>
      </c>
      <c r="E125" s="27"/>
      <c r="F125" s="27"/>
      <c r="G125" s="31"/>
      <c r="I125" s="63"/>
    </row>
    <row r="126" spans="1:12" s="41" customFormat="1">
      <c r="A126" s="42">
        <v>5.0199999999999996</v>
      </c>
      <c r="B126" s="30" t="s">
        <v>49</v>
      </c>
      <c r="C126" s="76">
        <v>34.58</v>
      </c>
      <c r="D126" s="26" t="s">
        <v>8</v>
      </c>
      <c r="E126" s="27"/>
      <c r="F126" s="27"/>
      <c r="G126" s="31"/>
    </row>
    <row r="127" spans="1:12" s="41" customFormat="1">
      <c r="A127" s="42">
        <v>5.03</v>
      </c>
      <c r="B127" s="30" t="s">
        <v>178</v>
      </c>
      <c r="C127" s="25">
        <v>284.8</v>
      </c>
      <c r="D127" s="26" t="s">
        <v>8</v>
      </c>
      <c r="E127" s="27"/>
      <c r="F127" s="27"/>
      <c r="G127" s="31"/>
    </row>
    <row r="128" spans="1:12" s="41" customFormat="1" ht="60">
      <c r="A128" s="42">
        <v>5.04</v>
      </c>
      <c r="B128" s="62" t="s">
        <v>191</v>
      </c>
      <c r="C128" s="25">
        <v>30.45</v>
      </c>
      <c r="D128" s="26" t="s">
        <v>8</v>
      </c>
      <c r="E128" s="27"/>
      <c r="F128" s="27"/>
      <c r="G128" s="31"/>
    </row>
    <row r="129" spans="1:9" s="41" customFormat="1" ht="45">
      <c r="A129" s="42">
        <v>5.05</v>
      </c>
      <c r="B129" s="62" t="s">
        <v>327</v>
      </c>
      <c r="C129" s="25">
        <v>148.9</v>
      </c>
      <c r="D129" s="26" t="s">
        <v>8</v>
      </c>
      <c r="E129" s="27"/>
      <c r="F129" s="27"/>
      <c r="G129" s="31"/>
    </row>
    <row r="130" spans="1:9" s="41" customFormat="1" ht="20.25" customHeight="1">
      <c r="A130" s="42">
        <v>5.0599999999999996</v>
      </c>
      <c r="B130" s="30" t="s">
        <v>50</v>
      </c>
      <c r="C130" s="25">
        <v>128.94999999999999</v>
      </c>
      <c r="D130" s="26" t="s">
        <v>14</v>
      </c>
      <c r="E130" s="27"/>
      <c r="F130" s="27"/>
      <c r="G130" s="31"/>
    </row>
    <row r="131" spans="1:9" s="41" customFormat="1" ht="17.25" customHeight="1">
      <c r="A131" s="42">
        <v>5.07</v>
      </c>
      <c r="B131" s="30" t="s">
        <v>180</v>
      </c>
      <c r="C131" s="25">
        <v>64</v>
      </c>
      <c r="D131" s="26" t="s">
        <v>14</v>
      </c>
      <c r="E131" s="27"/>
      <c r="F131" s="27"/>
      <c r="G131" s="31"/>
    </row>
    <row r="132" spans="1:9" s="41" customFormat="1" ht="19.5" customHeight="1">
      <c r="A132" s="42">
        <v>5.08</v>
      </c>
      <c r="B132" s="30" t="s">
        <v>93</v>
      </c>
      <c r="C132" s="25">
        <v>161.30000000000001</v>
      </c>
      <c r="D132" s="26" t="s">
        <v>14</v>
      </c>
      <c r="E132" s="27"/>
      <c r="F132" s="27"/>
      <c r="G132" s="31"/>
    </row>
    <row r="133" spans="1:9" s="41" customFormat="1" ht="19.5" customHeight="1">
      <c r="A133" s="42">
        <v>5.09</v>
      </c>
      <c r="B133" s="30" t="s">
        <v>176</v>
      </c>
      <c r="C133" s="76">
        <v>28.06</v>
      </c>
      <c r="D133" s="26" t="s">
        <v>14</v>
      </c>
      <c r="E133" s="27"/>
      <c r="F133" s="27"/>
      <c r="G133" s="31"/>
    </row>
    <row r="134" spans="1:9" s="41" customFormat="1" ht="21" customHeight="1">
      <c r="A134" s="42">
        <v>5.0999999999999996</v>
      </c>
      <c r="B134" s="30" t="s">
        <v>94</v>
      </c>
      <c r="C134" s="25">
        <v>14.3</v>
      </c>
      <c r="D134" s="26" t="s">
        <v>14</v>
      </c>
      <c r="E134" s="27"/>
      <c r="F134" s="27"/>
      <c r="G134" s="31"/>
      <c r="I134" s="63"/>
    </row>
    <row r="135" spans="1:9" s="41" customFormat="1" ht="19.5" customHeight="1">
      <c r="A135" s="42">
        <v>5.1100000000000003</v>
      </c>
      <c r="B135" s="30" t="s">
        <v>177</v>
      </c>
      <c r="C135" s="25">
        <v>5.5</v>
      </c>
      <c r="D135" s="26" t="s">
        <v>14</v>
      </c>
      <c r="E135" s="27"/>
      <c r="F135" s="27"/>
      <c r="G135" s="31"/>
    </row>
    <row r="136" spans="1:9" s="41" customFormat="1" ht="15.75">
      <c r="A136" s="47"/>
      <c r="B136" s="48"/>
      <c r="C136" s="34"/>
      <c r="D136" s="35"/>
      <c r="E136" s="36"/>
      <c r="F136" s="80"/>
      <c r="G136" s="50">
        <f>SUM(F125:F135)</f>
        <v>0</v>
      </c>
    </row>
    <row r="137" spans="1:9" s="51" customFormat="1" ht="15.75">
      <c r="A137" s="71" t="s">
        <v>17</v>
      </c>
      <c r="B137" s="72" t="s">
        <v>54</v>
      </c>
      <c r="C137" s="81"/>
      <c r="D137" s="82"/>
      <c r="E137" s="81"/>
      <c r="F137" s="81"/>
      <c r="G137" s="83"/>
    </row>
    <row r="138" spans="1:9" s="16" customFormat="1">
      <c r="A138" s="84">
        <v>6.01</v>
      </c>
      <c r="B138" s="85" t="s">
        <v>182</v>
      </c>
      <c r="C138" s="76">
        <v>134.15</v>
      </c>
      <c r="D138" s="26" t="s">
        <v>8</v>
      </c>
      <c r="E138" s="27"/>
      <c r="F138" s="27"/>
      <c r="G138" s="86"/>
      <c r="I138" s="87"/>
    </row>
    <row r="139" spans="1:9" s="16" customFormat="1">
      <c r="A139" s="84">
        <v>6.02</v>
      </c>
      <c r="B139" s="24" t="s">
        <v>183</v>
      </c>
      <c r="C139" s="76">
        <v>11.47</v>
      </c>
      <c r="D139" s="26" t="s">
        <v>8</v>
      </c>
      <c r="E139" s="27"/>
      <c r="F139" s="27"/>
      <c r="G139" s="86"/>
    </row>
    <row r="140" spans="1:9" s="16" customFormat="1" ht="15.75">
      <c r="A140" s="88"/>
      <c r="B140" s="89"/>
      <c r="C140" s="90"/>
      <c r="D140" s="35"/>
      <c r="E140" s="90"/>
      <c r="F140" s="49"/>
      <c r="G140" s="37">
        <f>SUM(F138:F139)</f>
        <v>0</v>
      </c>
    </row>
    <row r="141" spans="1:9" s="51" customFormat="1" ht="15.75">
      <c r="A141" s="91" t="s">
        <v>18</v>
      </c>
      <c r="B141" s="92" t="s">
        <v>222</v>
      </c>
      <c r="C141" s="81"/>
      <c r="D141" s="82"/>
      <c r="E141" s="81"/>
      <c r="F141" s="81"/>
      <c r="G141" s="93"/>
    </row>
    <row r="142" spans="1:9" s="41" customFormat="1">
      <c r="A142" s="42">
        <v>7.01</v>
      </c>
      <c r="B142" s="30" t="s">
        <v>184</v>
      </c>
      <c r="C142" s="76">
        <v>148.82</v>
      </c>
      <c r="D142" s="26" t="s">
        <v>8</v>
      </c>
      <c r="E142" s="27"/>
      <c r="F142" s="27"/>
      <c r="G142" s="65"/>
    </row>
    <row r="143" spans="1:9" s="41" customFormat="1">
      <c r="A143" s="42">
        <v>7.02</v>
      </c>
      <c r="B143" s="30" t="s">
        <v>55</v>
      </c>
      <c r="C143" s="25">
        <v>140.80000000000001</v>
      </c>
      <c r="D143" s="26" t="s">
        <v>14</v>
      </c>
      <c r="E143" s="25"/>
      <c r="F143" s="27"/>
      <c r="G143" s="65"/>
    </row>
    <row r="144" spans="1:9" s="41" customFormat="1" ht="30">
      <c r="A144" s="42">
        <v>7.03</v>
      </c>
      <c r="B144" s="30" t="s">
        <v>185</v>
      </c>
      <c r="C144" s="76">
        <v>11.41</v>
      </c>
      <c r="D144" s="26" t="s">
        <v>8</v>
      </c>
      <c r="E144" s="27"/>
      <c r="F144" s="27"/>
      <c r="G144" s="65"/>
    </row>
    <row r="145" spans="1:7" s="41" customFormat="1" ht="15.75">
      <c r="A145" s="77"/>
      <c r="B145" s="48"/>
      <c r="C145" s="90"/>
      <c r="D145" s="35"/>
      <c r="E145" s="90"/>
      <c r="F145" s="49"/>
      <c r="G145" s="50">
        <f>SUM(F142:F144)</f>
        <v>0</v>
      </c>
    </row>
    <row r="146" spans="1:7" s="51" customFormat="1" ht="15.75">
      <c r="A146" s="91" t="s">
        <v>20</v>
      </c>
      <c r="B146" s="92" t="s">
        <v>56</v>
      </c>
      <c r="C146" s="81"/>
      <c r="D146" s="82"/>
      <c r="E146" s="81"/>
      <c r="F146" s="81"/>
      <c r="G146" s="93"/>
    </row>
    <row r="147" spans="1:7" s="41" customFormat="1" ht="30">
      <c r="A147" s="42">
        <v>8.01</v>
      </c>
      <c r="B147" s="62" t="s">
        <v>192</v>
      </c>
      <c r="C147" s="25">
        <v>45.75</v>
      </c>
      <c r="D147" s="26" t="s">
        <v>8</v>
      </c>
      <c r="E147" s="27"/>
      <c r="F147" s="27"/>
      <c r="G147" s="31"/>
    </row>
    <row r="148" spans="1:7" s="41" customFormat="1" ht="30">
      <c r="A148" s="42">
        <v>8.02</v>
      </c>
      <c r="B148" s="62" t="s">
        <v>219</v>
      </c>
      <c r="C148" s="25">
        <v>42.41</v>
      </c>
      <c r="D148" s="26" t="s">
        <v>8</v>
      </c>
      <c r="E148" s="27"/>
      <c r="F148" s="27"/>
      <c r="G148" s="31"/>
    </row>
    <row r="149" spans="1:7" s="41" customFormat="1" ht="15.75">
      <c r="A149" s="77"/>
      <c r="B149" s="48"/>
      <c r="C149" s="90"/>
      <c r="D149" s="35"/>
      <c r="E149" s="90"/>
      <c r="F149" s="49"/>
      <c r="G149" s="50">
        <f>SUM(F147:F148)</f>
        <v>0</v>
      </c>
    </row>
    <row r="150" spans="1:7" s="51" customFormat="1" ht="15.75">
      <c r="A150" s="91" t="s">
        <v>57</v>
      </c>
      <c r="B150" s="92" t="s">
        <v>58</v>
      </c>
      <c r="C150" s="81"/>
      <c r="D150" s="82"/>
      <c r="E150" s="81"/>
      <c r="F150" s="81"/>
      <c r="G150" s="93"/>
    </row>
    <row r="151" spans="1:7" s="41" customFormat="1">
      <c r="A151" s="42">
        <v>9.01</v>
      </c>
      <c r="B151" s="30" t="s">
        <v>186</v>
      </c>
      <c r="C151" s="25">
        <v>19.47</v>
      </c>
      <c r="D151" s="26" t="s">
        <v>14</v>
      </c>
      <c r="E151" s="27"/>
      <c r="F151" s="27"/>
      <c r="G151" s="65"/>
    </row>
    <row r="152" spans="1:7" s="41" customFormat="1" ht="30">
      <c r="A152" s="42">
        <v>9.02</v>
      </c>
      <c r="B152" s="62" t="s">
        <v>187</v>
      </c>
      <c r="C152" s="25">
        <v>3.45</v>
      </c>
      <c r="D152" s="26" t="s">
        <v>8</v>
      </c>
      <c r="E152" s="27"/>
      <c r="F152" s="27"/>
      <c r="G152" s="65"/>
    </row>
    <row r="153" spans="1:7" s="41" customFormat="1" ht="30">
      <c r="A153" s="42">
        <v>9.0299999999999994</v>
      </c>
      <c r="B153" s="94" t="s">
        <v>190</v>
      </c>
      <c r="C153" s="27">
        <v>27.3</v>
      </c>
      <c r="D153" s="26" t="s">
        <v>14</v>
      </c>
      <c r="E153" s="27"/>
      <c r="F153" s="27"/>
      <c r="G153" s="65"/>
    </row>
    <row r="154" spans="1:7" s="41" customFormat="1">
      <c r="A154" s="42">
        <v>9.0399999999999991</v>
      </c>
      <c r="B154" s="30" t="s">
        <v>188</v>
      </c>
      <c r="C154" s="27">
        <v>5.25</v>
      </c>
      <c r="D154" s="26" t="s">
        <v>14</v>
      </c>
      <c r="E154" s="25"/>
      <c r="F154" s="27"/>
      <c r="G154" s="65"/>
    </row>
    <row r="155" spans="1:7" s="41" customFormat="1">
      <c r="A155" s="42">
        <v>9.0500000000000007</v>
      </c>
      <c r="B155" s="30" t="s">
        <v>189</v>
      </c>
      <c r="C155" s="27">
        <v>7</v>
      </c>
      <c r="D155" s="26" t="s">
        <v>14</v>
      </c>
      <c r="E155" s="25"/>
      <c r="F155" s="27"/>
      <c r="G155" s="65"/>
    </row>
    <row r="156" spans="1:7" s="41" customFormat="1" ht="15.75">
      <c r="A156" s="77"/>
      <c r="B156" s="48"/>
      <c r="C156" s="90"/>
      <c r="D156" s="35"/>
      <c r="E156" s="90"/>
      <c r="F156" s="49"/>
      <c r="G156" s="50">
        <f>SUM(F151:F155)</f>
        <v>0</v>
      </c>
    </row>
    <row r="157" spans="1:7" s="51" customFormat="1" ht="15.75">
      <c r="A157" s="91" t="s">
        <v>60</v>
      </c>
      <c r="B157" s="92" t="s">
        <v>62</v>
      </c>
      <c r="C157" s="81"/>
      <c r="D157" s="82"/>
      <c r="E157" s="81"/>
      <c r="F157" s="81"/>
      <c r="G157" s="93"/>
    </row>
    <row r="158" spans="1:7" s="41" customFormat="1" ht="30">
      <c r="A158" s="42">
        <v>10.01</v>
      </c>
      <c r="B158" s="62" t="s">
        <v>82</v>
      </c>
      <c r="C158" s="25">
        <v>2</v>
      </c>
      <c r="D158" s="26" t="s">
        <v>10</v>
      </c>
      <c r="E158" s="27"/>
      <c r="F158" s="27"/>
      <c r="G158" s="65"/>
    </row>
    <row r="159" spans="1:7" s="41" customFormat="1" ht="45">
      <c r="A159" s="42">
        <v>10.02</v>
      </c>
      <c r="B159" s="62" t="s">
        <v>208</v>
      </c>
      <c r="C159" s="25">
        <v>1</v>
      </c>
      <c r="D159" s="26" t="s">
        <v>10</v>
      </c>
      <c r="E159" s="27"/>
      <c r="F159" s="27"/>
      <c r="G159" s="65"/>
    </row>
    <row r="160" spans="1:7" s="41" customFormat="1" ht="30">
      <c r="A160" s="42">
        <v>10.029999999999999</v>
      </c>
      <c r="B160" s="62" t="s">
        <v>209</v>
      </c>
      <c r="C160" s="25">
        <v>2</v>
      </c>
      <c r="D160" s="26" t="s">
        <v>10</v>
      </c>
      <c r="E160" s="27"/>
      <c r="F160" s="27"/>
      <c r="G160" s="65"/>
    </row>
    <row r="161" spans="1:9" s="41" customFormat="1">
      <c r="A161" s="42">
        <v>10.039999999999999</v>
      </c>
      <c r="B161" s="62" t="s">
        <v>316</v>
      </c>
      <c r="C161" s="25">
        <v>2</v>
      </c>
      <c r="D161" s="26" t="s">
        <v>10</v>
      </c>
      <c r="E161" s="27"/>
      <c r="F161" s="27"/>
      <c r="G161" s="65"/>
    </row>
    <row r="162" spans="1:9" s="41" customFormat="1" ht="30">
      <c r="A162" s="42">
        <v>10.050000000000001</v>
      </c>
      <c r="B162" s="62" t="s">
        <v>64</v>
      </c>
      <c r="C162" s="25">
        <v>2</v>
      </c>
      <c r="D162" s="26" t="s">
        <v>10</v>
      </c>
      <c r="E162" s="27"/>
      <c r="F162" s="27"/>
      <c r="G162" s="65"/>
    </row>
    <row r="163" spans="1:9" s="16" customFormat="1">
      <c r="A163" s="84">
        <v>10.06</v>
      </c>
      <c r="B163" s="85" t="s">
        <v>65</v>
      </c>
      <c r="C163" s="25">
        <v>2</v>
      </c>
      <c r="D163" s="26" t="s">
        <v>10</v>
      </c>
      <c r="E163" s="27"/>
      <c r="F163" s="27"/>
      <c r="G163" s="86"/>
      <c r="I163" s="95"/>
    </row>
    <row r="164" spans="1:9" s="16" customFormat="1">
      <c r="A164" s="84">
        <v>10.07</v>
      </c>
      <c r="B164" s="85" t="s">
        <v>66</v>
      </c>
      <c r="C164" s="25">
        <v>2</v>
      </c>
      <c r="D164" s="26" t="s">
        <v>10</v>
      </c>
      <c r="E164" s="27"/>
      <c r="F164" s="27"/>
      <c r="G164" s="86"/>
      <c r="I164" s="95"/>
    </row>
    <row r="165" spans="1:9" s="16" customFormat="1">
      <c r="A165" s="84">
        <v>10.08</v>
      </c>
      <c r="B165" s="85" t="s">
        <v>211</v>
      </c>
      <c r="C165" s="25">
        <v>2</v>
      </c>
      <c r="D165" s="26" t="s">
        <v>10</v>
      </c>
      <c r="E165" s="27"/>
      <c r="F165" s="27"/>
      <c r="G165" s="86"/>
      <c r="I165" s="95"/>
    </row>
    <row r="166" spans="1:9" s="16" customFormat="1">
      <c r="A166" s="84">
        <v>10.09</v>
      </c>
      <c r="B166" s="85" t="s">
        <v>210</v>
      </c>
      <c r="C166" s="25">
        <v>2</v>
      </c>
      <c r="D166" s="26" t="s">
        <v>10</v>
      </c>
      <c r="E166" s="27"/>
      <c r="F166" s="27"/>
      <c r="G166" s="86"/>
      <c r="I166" s="95"/>
    </row>
    <row r="167" spans="1:9" s="16" customFormat="1">
      <c r="A167" s="84">
        <v>10.1</v>
      </c>
      <c r="B167" s="85" t="s">
        <v>86</v>
      </c>
      <c r="C167" s="25">
        <v>1.2</v>
      </c>
      <c r="D167" s="26" t="s">
        <v>8</v>
      </c>
      <c r="E167" s="27"/>
      <c r="F167" s="27"/>
      <c r="G167" s="86"/>
      <c r="I167" s="95"/>
    </row>
    <row r="168" spans="1:9" s="16" customFormat="1">
      <c r="A168" s="84">
        <v>10.11</v>
      </c>
      <c r="B168" s="85" t="s">
        <v>212</v>
      </c>
      <c r="C168" s="25">
        <v>2</v>
      </c>
      <c r="D168" s="26" t="s">
        <v>10</v>
      </c>
      <c r="E168" s="27"/>
      <c r="F168" s="27"/>
      <c r="G168" s="86"/>
      <c r="I168" s="95"/>
    </row>
    <row r="169" spans="1:9" s="16" customFormat="1" ht="30">
      <c r="A169" s="84">
        <v>10.119999999999999</v>
      </c>
      <c r="B169" s="85" t="s">
        <v>311</v>
      </c>
      <c r="C169" s="25">
        <v>1</v>
      </c>
      <c r="D169" s="76" t="s">
        <v>10</v>
      </c>
      <c r="E169" s="27"/>
      <c r="F169" s="27"/>
      <c r="G169" s="86"/>
      <c r="I169" s="95"/>
    </row>
    <row r="170" spans="1:9" s="16" customFormat="1" ht="30">
      <c r="A170" s="84">
        <v>10.130000000000001</v>
      </c>
      <c r="B170" s="85" t="s">
        <v>312</v>
      </c>
      <c r="C170" s="25">
        <v>12.8</v>
      </c>
      <c r="D170" s="26" t="s">
        <v>59</v>
      </c>
      <c r="E170" s="27"/>
      <c r="F170" s="27"/>
      <c r="G170" s="86"/>
      <c r="I170" s="95"/>
    </row>
    <row r="171" spans="1:9" s="16" customFormat="1" ht="30">
      <c r="A171" s="84">
        <v>10.14</v>
      </c>
      <c r="B171" s="24" t="s">
        <v>435</v>
      </c>
      <c r="C171" s="76">
        <v>0.75</v>
      </c>
      <c r="D171" s="26" t="s">
        <v>8</v>
      </c>
      <c r="E171" s="27"/>
      <c r="F171" s="27"/>
      <c r="G171" s="86"/>
      <c r="I171" s="95"/>
    </row>
    <row r="172" spans="1:9" s="16" customFormat="1" ht="45">
      <c r="A172" s="84">
        <v>10.15</v>
      </c>
      <c r="B172" s="85" t="s">
        <v>549</v>
      </c>
      <c r="C172" s="25">
        <v>1</v>
      </c>
      <c r="D172" s="26" t="s">
        <v>10</v>
      </c>
      <c r="E172" s="27"/>
      <c r="F172" s="27"/>
      <c r="G172" s="86"/>
      <c r="I172" s="95"/>
    </row>
    <row r="173" spans="1:9" s="16" customFormat="1" ht="45">
      <c r="A173" s="84">
        <v>10.16</v>
      </c>
      <c r="B173" s="85" t="s">
        <v>515</v>
      </c>
      <c r="C173" s="25">
        <v>1</v>
      </c>
      <c r="D173" s="26" t="s">
        <v>9</v>
      </c>
      <c r="E173" s="27"/>
      <c r="F173" s="27"/>
      <c r="G173" s="86"/>
      <c r="I173" s="95"/>
    </row>
    <row r="174" spans="1:9" s="16" customFormat="1" ht="30">
      <c r="A174" s="42">
        <v>10.17</v>
      </c>
      <c r="B174" s="85" t="s">
        <v>213</v>
      </c>
      <c r="C174" s="25">
        <v>1</v>
      </c>
      <c r="D174" s="26" t="s">
        <v>9</v>
      </c>
      <c r="E174" s="27"/>
      <c r="F174" s="27"/>
      <c r="G174" s="86"/>
    </row>
    <row r="175" spans="1:9" s="16" customFormat="1">
      <c r="A175" s="84">
        <v>10.18</v>
      </c>
      <c r="B175" s="85" t="s">
        <v>214</v>
      </c>
      <c r="C175" s="25">
        <v>1</v>
      </c>
      <c r="D175" s="26" t="s">
        <v>9</v>
      </c>
      <c r="E175" s="27"/>
      <c r="F175" s="27"/>
      <c r="G175" s="86"/>
    </row>
    <row r="176" spans="1:9" s="16" customFormat="1">
      <c r="A176" s="84">
        <v>10.19</v>
      </c>
      <c r="B176" s="85" t="s">
        <v>217</v>
      </c>
      <c r="C176" s="25">
        <v>1</v>
      </c>
      <c r="D176" s="26" t="s">
        <v>9</v>
      </c>
      <c r="E176" s="27"/>
      <c r="F176" s="27"/>
      <c r="G176" s="86"/>
    </row>
    <row r="177" spans="1:9" s="16" customFormat="1" ht="90">
      <c r="A177" s="42">
        <v>10.199999999999999</v>
      </c>
      <c r="B177" s="62" t="s">
        <v>529</v>
      </c>
      <c r="C177" s="25">
        <v>1</v>
      </c>
      <c r="D177" s="26" t="s">
        <v>10</v>
      </c>
      <c r="E177" s="27"/>
      <c r="F177" s="27"/>
      <c r="G177" s="86"/>
    </row>
    <row r="178" spans="1:9" s="16" customFormat="1">
      <c r="A178" s="84">
        <v>10.210000000000001</v>
      </c>
      <c r="B178" s="85" t="s">
        <v>215</v>
      </c>
      <c r="C178" s="25">
        <v>1</v>
      </c>
      <c r="D178" s="26" t="s">
        <v>10</v>
      </c>
      <c r="E178" s="27"/>
      <c r="F178" s="27"/>
      <c r="G178" s="86"/>
    </row>
    <row r="179" spans="1:9" s="16" customFormat="1">
      <c r="A179" s="84">
        <v>10.220000000000001</v>
      </c>
      <c r="B179" s="85" t="s">
        <v>218</v>
      </c>
      <c r="C179" s="25">
        <v>4</v>
      </c>
      <c r="D179" s="26" t="s">
        <v>10</v>
      </c>
      <c r="E179" s="27"/>
      <c r="F179" s="27"/>
      <c r="G179" s="86"/>
    </row>
    <row r="180" spans="1:9" s="16" customFormat="1" ht="30">
      <c r="A180" s="42">
        <v>10.23</v>
      </c>
      <c r="B180" s="62" t="s">
        <v>216</v>
      </c>
      <c r="C180" s="25">
        <v>1</v>
      </c>
      <c r="D180" s="26" t="s">
        <v>10</v>
      </c>
      <c r="E180" s="27"/>
      <c r="F180" s="27"/>
      <c r="G180" s="86"/>
    </row>
    <row r="181" spans="1:9" s="16" customFormat="1" ht="30">
      <c r="A181" s="42">
        <v>10.24</v>
      </c>
      <c r="B181" s="62" t="s">
        <v>67</v>
      </c>
      <c r="C181" s="25">
        <v>1</v>
      </c>
      <c r="D181" s="26" t="s">
        <v>9</v>
      </c>
      <c r="E181" s="27"/>
      <c r="F181" s="27"/>
      <c r="G181" s="86"/>
      <c r="I181" s="95"/>
    </row>
    <row r="182" spans="1:9" s="41" customFormat="1" ht="30">
      <c r="A182" s="42">
        <v>10.25</v>
      </c>
      <c r="B182" s="62" t="s">
        <v>70</v>
      </c>
      <c r="C182" s="25">
        <v>9.75</v>
      </c>
      <c r="D182" s="26" t="s">
        <v>19</v>
      </c>
      <c r="E182" s="27"/>
      <c r="F182" s="27"/>
      <c r="G182" s="65"/>
      <c r="I182" s="95"/>
    </row>
    <row r="183" spans="1:9" s="16" customFormat="1">
      <c r="A183" s="84">
        <v>10.26</v>
      </c>
      <c r="B183" s="85" t="s">
        <v>68</v>
      </c>
      <c r="C183" s="25">
        <v>3.25</v>
      </c>
      <c r="D183" s="26" t="s">
        <v>19</v>
      </c>
      <c r="E183" s="27"/>
      <c r="F183" s="27"/>
      <c r="G183" s="86"/>
      <c r="I183" s="95"/>
    </row>
    <row r="184" spans="1:9" s="16" customFormat="1">
      <c r="A184" s="84">
        <v>10.27</v>
      </c>
      <c r="B184" s="85" t="s">
        <v>69</v>
      </c>
      <c r="C184" s="25">
        <v>8.4499999999999993</v>
      </c>
      <c r="D184" s="26" t="s">
        <v>19</v>
      </c>
      <c r="E184" s="27"/>
      <c r="F184" s="27"/>
      <c r="G184" s="86"/>
      <c r="I184" s="95"/>
    </row>
    <row r="185" spans="1:9" s="16" customFormat="1" ht="15.75">
      <c r="A185" s="96"/>
      <c r="B185" s="97"/>
      <c r="C185" s="98"/>
      <c r="D185" s="99"/>
      <c r="E185" s="98"/>
      <c r="F185" s="98"/>
      <c r="G185" s="37">
        <f>SUM(F158:F184)</f>
        <v>0</v>
      </c>
    </row>
    <row r="186" spans="1:9" s="51" customFormat="1" ht="15.75">
      <c r="A186" s="91" t="s">
        <v>63</v>
      </c>
      <c r="B186" s="92" t="s">
        <v>61</v>
      </c>
      <c r="C186" s="81"/>
      <c r="D186" s="82"/>
      <c r="E186" s="81"/>
      <c r="F186" s="81"/>
      <c r="G186" s="93"/>
    </row>
    <row r="187" spans="1:9" s="41" customFormat="1" ht="30">
      <c r="A187" s="42">
        <v>11.01</v>
      </c>
      <c r="B187" s="62" t="s">
        <v>193</v>
      </c>
      <c r="C187" s="25">
        <v>20.68</v>
      </c>
      <c r="D187" s="26" t="s">
        <v>8</v>
      </c>
      <c r="E187" s="27"/>
      <c r="F187" s="27"/>
      <c r="G187" s="31"/>
    </row>
    <row r="188" spans="1:9" s="41" customFormat="1" ht="30">
      <c r="A188" s="42">
        <v>11.02</v>
      </c>
      <c r="B188" s="62" t="s">
        <v>194</v>
      </c>
      <c r="C188" s="25">
        <v>6.5</v>
      </c>
      <c r="D188" s="26" t="s">
        <v>8</v>
      </c>
      <c r="E188" s="27"/>
      <c r="F188" s="27"/>
      <c r="G188" s="31"/>
    </row>
    <row r="189" spans="1:9" s="41" customFormat="1" ht="30">
      <c r="A189" s="42">
        <v>11.03</v>
      </c>
      <c r="B189" s="62" t="s">
        <v>195</v>
      </c>
      <c r="C189" s="25">
        <v>2.1</v>
      </c>
      <c r="D189" s="26" t="s">
        <v>8</v>
      </c>
      <c r="E189" s="27"/>
      <c r="F189" s="27"/>
      <c r="G189" s="31"/>
    </row>
    <row r="190" spans="1:9" s="41" customFormat="1" ht="15.75">
      <c r="A190" s="100"/>
      <c r="B190" s="101"/>
      <c r="C190" s="98"/>
      <c r="D190" s="99"/>
      <c r="E190" s="98"/>
      <c r="F190" s="98"/>
      <c r="G190" s="50">
        <f>SUM(F187:F189)</f>
        <v>0</v>
      </c>
    </row>
    <row r="191" spans="1:9" s="51" customFormat="1" ht="15.75">
      <c r="A191" s="91" t="s">
        <v>21</v>
      </c>
      <c r="B191" s="92" t="s">
        <v>196</v>
      </c>
      <c r="C191" s="81"/>
      <c r="D191" s="82"/>
      <c r="E191" s="81"/>
      <c r="F191" s="81"/>
      <c r="G191" s="93"/>
    </row>
    <row r="192" spans="1:9" s="16" customFormat="1" ht="30">
      <c r="A192" s="42">
        <v>12.01</v>
      </c>
      <c r="B192" s="62" t="s">
        <v>197</v>
      </c>
      <c r="C192" s="25">
        <v>20.65</v>
      </c>
      <c r="D192" s="26" t="s">
        <v>8</v>
      </c>
      <c r="E192" s="27"/>
      <c r="F192" s="27"/>
      <c r="G192" s="28"/>
    </row>
    <row r="193" spans="1:9" s="16" customFormat="1" ht="30">
      <c r="A193" s="42">
        <v>12.02</v>
      </c>
      <c r="B193" s="62" t="s">
        <v>198</v>
      </c>
      <c r="C193" s="25">
        <v>6.3</v>
      </c>
      <c r="D193" s="26" t="s">
        <v>8</v>
      </c>
      <c r="E193" s="27"/>
      <c r="F193" s="27"/>
      <c r="G193" s="28"/>
    </row>
    <row r="194" spans="1:9" s="16" customFormat="1" ht="45">
      <c r="A194" s="42">
        <v>12.03</v>
      </c>
      <c r="B194" s="62" t="s">
        <v>199</v>
      </c>
      <c r="C194" s="25">
        <v>4</v>
      </c>
      <c r="D194" s="26" t="s">
        <v>8</v>
      </c>
      <c r="E194" s="27"/>
      <c r="F194" s="27"/>
      <c r="G194" s="28"/>
      <c r="I194" s="95"/>
    </row>
    <row r="195" spans="1:9" s="16" customFormat="1" ht="30">
      <c r="A195" s="42">
        <v>12.04</v>
      </c>
      <c r="B195" s="62" t="s">
        <v>200</v>
      </c>
      <c r="C195" s="25">
        <v>1.26</v>
      </c>
      <c r="D195" s="26" t="s">
        <v>8</v>
      </c>
      <c r="E195" s="27"/>
      <c r="F195" s="27"/>
      <c r="G195" s="28"/>
      <c r="I195" s="95"/>
    </row>
    <row r="196" spans="1:9" s="16" customFormat="1" ht="45">
      <c r="A196" s="42">
        <v>12.05</v>
      </c>
      <c r="B196" s="62" t="s">
        <v>202</v>
      </c>
      <c r="C196" s="25">
        <v>19.05</v>
      </c>
      <c r="D196" s="26" t="s">
        <v>8</v>
      </c>
      <c r="E196" s="27"/>
      <c r="F196" s="27"/>
      <c r="G196" s="28"/>
      <c r="I196" s="95"/>
    </row>
    <row r="197" spans="1:9" s="16" customFormat="1">
      <c r="A197" s="84">
        <v>12.06</v>
      </c>
      <c r="B197" s="85" t="s">
        <v>777</v>
      </c>
      <c r="C197" s="25">
        <v>222.2</v>
      </c>
      <c r="D197" s="26" t="s">
        <v>59</v>
      </c>
      <c r="E197" s="27"/>
      <c r="F197" s="27"/>
      <c r="G197" s="28"/>
    </row>
    <row r="198" spans="1:9" s="16" customFormat="1" ht="15.75">
      <c r="A198" s="96"/>
      <c r="B198" s="97"/>
      <c r="C198" s="98"/>
      <c r="D198" s="99"/>
      <c r="E198" s="98"/>
      <c r="F198" s="98"/>
      <c r="G198" s="37">
        <f>SUM(F192:F197)</f>
        <v>0</v>
      </c>
    </row>
    <row r="199" spans="1:9" s="51" customFormat="1" ht="15.75">
      <c r="A199" s="91" t="s">
        <v>23</v>
      </c>
      <c r="B199" s="92" t="s">
        <v>38</v>
      </c>
      <c r="C199" s="81"/>
      <c r="D199" s="82"/>
      <c r="E199" s="81"/>
      <c r="F199" s="81"/>
      <c r="G199" s="93"/>
    </row>
    <row r="200" spans="1:9" s="16" customFormat="1" ht="30">
      <c r="A200" s="42">
        <v>13.01</v>
      </c>
      <c r="B200" s="30" t="s">
        <v>781</v>
      </c>
      <c r="C200" s="76">
        <v>698.19</v>
      </c>
      <c r="D200" s="26" t="s">
        <v>8</v>
      </c>
      <c r="E200" s="27"/>
      <c r="F200" s="27"/>
      <c r="G200" s="31"/>
    </row>
    <row r="201" spans="1:9" s="16" customFormat="1">
      <c r="A201" s="42">
        <v>13.02</v>
      </c>
      <c r="B201" s="30" t="s">
        <v>782</v>
      </c>
      <c r="C201" s="76">
        <v>319.38</v>
      </c>
      <c r="D201" s="26" t="s">
        <v>8</v>
      </c>
      <c r="E201" s="27"/>
      <c r="F201" s="27"/>
      <c r="G201" s="31"/>
    </row>
    <row r="202" spans="1:9" s="16" customFormat="1">
      <c r="A202" s="42">
        <v>13.03</v>
      </c>
      <c r="B202" s="30" t="s">
        <v>204</v>
      </c>
      <c r="C202" s="76">
        <v>179.35</v>
      </c>
      <c r="D202" s="26" t="s">
        <v>8</v>
      </c>
      <c r="E202" s="27"/>
      <c r="F202" s="27"/>
      <c r="G202" s="31"/>
      <c r="I202" s="95"/>
    </row>
    <row r="203" spans="1:9" s="16" customFormat="1">
      <c r="A203" s="42">
        <v>13.04</v>
      </c>
      <c r="B203" s="30" t="s">
        <v>780</v>
      </c>
      <c r="C203" s="76">
        <v>199.46</v>
      </c>
      <c r="D203" s="26" t="s">
        <v>8</v>
      </c>
      <c r="E203" s="27"/>
      <c r="F203" s="27"/>
      <c r="G203" s="31"/>
    </row>
    <row r="204" spans="1:9" s="16" customFormat="1" ht="15.75">
      <c r="A204" s="77"/>
      <c r="B204" s="48"/>
      <c r="C204" s="90"/>
      <c r="D204" s="35"/>
      <c r="E204" s="90"/>
      <c r="F204" s="49"/>
      <c r="G204" s="50">
        <f>SUM(F200:F203)</f>
        <v>0</v>
      </c>
    </row>
    <row r="205" spans="1:9" s="51" customFormat="1" ht="15.75">
      <c r="A205" s="91" t="s">
        <v>39</v>
      </c>
      <c r="B205" s="92" t="s">
        <v>22</v>
      </c>
      <c r="C205" s="81"/>
      <c r="D205" s="82"/>
      <c r="E205" s="81"/>
      <c r="F205" s="81"/>
      <c r="G205" s="93"/>
    </row>
    <row r="206" spans="1:9" s="51" customFormat="1">
      <c r="A206" s="102">
        <v>14.01</v>
      </c>
      <c r="B206" s="103" t="s">
        <v>201</v>
      </c>
      <c r="C206" s="104">
        <v>4</v>
      </c>
      <c r="D206" s="105" t="s">
        <v>14</v>
      </c>
      <c r="E206" s="106"/>
      <c r="F206" s="106"/>
      <c r="G206" s="107"/>
      <c r="I206" s="108"/>
    </row>
    <row r="207" spans="1:9" s="51" customFormat="1" ht="15.75">
      <c r="A207" s="109"/>
      <c r="B207" s="110"/>
      <c r="C207" s="73"/>
      <c r="D207" s="60"/>
      <c r="E207" s="73"/>
      <c r="F207" s="258"/>
      <c r="G207" s="70">
        <f>SUM(F206:F206)</f>
        <v>0</v>
      </c>
    </row>
    <row r="208" spans="1:9" s="51" customFormat="1" ht="15.75">
      <c r="A208" s="52"/>
      <c r="B208" s="53" t="s">
        <v>339</v>
      </c>
      <c r="C208" s="54"/>
      <c r="D208" s="55"/>
      <c r="E208" s="54"/>
      <c r="F208" s="177"/>
      <c r="G208" s="56"/>
    </row>
    <row r="209" spans="1:7" s="51" customFormat="1" ht="15.75">
      <c r="A209" s="91" t="s">
        <v>73</v>
      </c>
      <c r="B209" s="58" t="s">
        <v>44</v>
      </c>
      <c r="C209" s="59"/>
      <c r="D209" s="60"/>
      <c r="E209" s="59"/>
      <c r="F209" s="73"/>
      <c r="G209" s="61"/>
    </row>
    <row r="210" spans="1:7" s="51" customFormat="1" ht="30">
      <c r="A210" s="111">
        <v>15.01</v>
      </c>
      <c r="B210" s="112" t="s">
        <v>595</v>
      </c>
      <c r="C210" s="104">
        <v>1.03</v>
      </c>
      <c r="D210" s="105" t="s">
        <v>19</v>
      </c>
      <c r="E210" s="106"/>
      <c r="F210" s="106"/>
      <c r="G210" s="107"/>
    </row>
    <row r="211" spans="1:7" s="51" customFormat="1" ht="30">
      <c r="A211" s="111">
        <v>15.02</v>
      </c>
      <c r="B211" s="112" t="s">
        <v>596</v>
      </c>
      <c r="C211" s="104">
        <v>0.52</v>
      </c>
      <c r="D211" s="105" t="s">
        <v>19</v>
      </c>
      <c r="E211" s="106"/>
      <c r="F211" s="106"/>
      <c r="G211" s="107"/>
    </row>
    <row r="212" spans="1:7" s="51" customFormat="1" ht="30">
      <c r="A212" s="111">
        <v>15.03</v>
      </c>
      <c r="B212" s="112" t="s">
        <v>597</v>
      </c>
      <c r="C212" s="104">
        <v>0.52</v>
      </c>
      <c r="D212" s="105" t="s">
        <v>19</v>
      </c>
      <c r="E212" s="106"/>
      <c r="F212" s="106"/>
      <c r="G212" s="113"/>
    </row>
    <row r="213" spans="1:7" s="51" customFormat="1" ht="30">
      <c r="A213" s="111">
        <v>15.04</v>
      </c>
      <c r="B213" s="112" t="s">
        <v>598</v>
      </c>
      <c r="C213" s="104">
        <v>0.51</v>
      </c>
      <c r="D213" s="105" t="s">
        <v>19</v>
      </c>
      <c r="E213" s="106"/>
      <c r="F213" s="106"/>
      <c r="G213" s="113"/>
    </row>
    <row r="214" spans="1:7" s="51" customFormat="1" ht="30">
      <c r="A214" s="111">
        <v>15.05</v>
      </c>
      <c r="B214" s="112" t="s">
        <v>599</v>
      </c>
      <c r="C214" s="104">
        <v>0.51</v>
      </c>
      <c r="D214" s="105" t="s">
        <v>19</v>
      </c>
      <c r="E214" s="106"/>
      <c r="F214" s="106"/>
      <c r="G214" s="113"/>
    </row>
    <row r="215" spans="1:7" s="51" customFormat="1" ht="30">
      <c r="A215" s="111">
        <v>15.06</v>
      </c>
      <c r="B215" s="112" t="s">
        <v>600</v>
      </c>
      <c r="C215" s="104">
        <v>0.51</v>
      </c>
      <c r="D215" s="105" t="s">
        <v>19</v>
      </c>
      <c r="E215" s="106"/>
      <c r="F215" s="106"/>
      <c r="G215" s="113"/>
    </row>
    <row r="216" spans="1:7" s="51" customFormat="1" ht="30">
      <c r="A216" s="111">
        <v>15.07</v>
      </c>
      <c r="B216" s="112" t="s">
        <v>601</v>
      </c>
      <c r="C216" s="104">
        <v>0.51</v>
      </c>
      <c r="D216" s="105" t="s">
        <v>19</v>
      </c>
      <c r="E216" s="106"/>
      <c r="F216" s="106"/>
      <c r="G216" s="113"/>
    </row>
    <row r="217" spans="1:7" s="51" customFormat="1" ht="30">
      <c r="A217" s="111">
        <v>15.08</v>
      </c>
      <c r="B217" s="112" t="s">
        <v>602</v>
      </c>
      <c r="C217" s="104">
        <v>0.51</v>
      </c>
      <c r="D217" s="105" t="s">
        <v>19</v>
      </c>
      <c r="E217" s="106"/>
      <c r="F217" s="106"/>
      <c r="G217" s="113"/>
    </row>
    <row r="218" spans="1:7" s="51" customFormat="1" ht="30">
      <c r="A218" s="111">
        <v>15.09</v>
      </c>
      <c r="B218" s="112" t="s">
        <v>603</v>
      </c>
      <c r="C218" s="104">
        <v>0.51</v>
      </c>
      <c r="D218" s="105" t="s">
        <v>19</v>
      </c>
      <c r="E218" s="106"/>
      <c r="F218" s="106"/>
      <c r="G218" s="113"/>
    </row>
    <row r="219" spans="1:7" s="51" customFormat="1" ht="30">
      <c r="A219" s="111">
        <v>15.1</v>
      </c>
      <c r="B219" s="112" t="s">
        <v>604</v>
      </c>
      <c r="C219" s="104">
        <v>0.51</v>
      </c>
      <c r="D219" s="105" t="s">
        <v>19</v>
      </c>
      <c r="E219" s="106"/>
      <c r="F219" s="106"/>
      <c r="G219" s="113"/>
    </row>
    <row r="220" spans="1:7" s="51" customFormat="1" ht="30">
      <c r="A220" s="111">
        <v>15.11</v>
      </c>
      <c r="B220" s="112" t="s">
        <v>605</v>
      </c>
      <c r="C220" s="104">
        <v>0.39</v>
      </c>
      <c r="D220" s="105" t="s">
        <v>19</v>
      </c>
      <c r="E220" s="106"/>
      <c r="F220" s="106"/>
      <c r="G220" s="113"/>
    </row>
    <row r="221" spans="1:7" s="51" customFormat="1" ht="30">
      <c r="A221" s="111">
        <v>15.12</v>
      </c>
      <c r="B221" s="112" t="s">
        <v>606</v>
      </c>
      <c r="C221" s="104">
        <v>0.51</v>
      </c>
      <c r="D221" s="105" t="s">
        <v>19</v>
      </c>
      <c r="E221" s="106"/>
      <c r="F221" s="106"/>
      <c r="G221" s="113"/>
    </row>
    <row r="222" spans="1:7" s="51" customFormat="1" ht="30">
      <c r="A222" s="111">
        <v>15.13</v>
      </c>
      <c r="B222" s="112" t="s">
        <v>607</v>
      </c>
      <c r="C222" s="104">
        <v>0.51</v>
      </c>
      <c r="D222" s="105" t="s">
        <v>19</v>
      </c>
      <c r="E222" s="106"/>
      <c r="F222" s="106"/>
      <c r="G222" s="113"/>
    </row>
    <row r="223" spans="1:7" s="51" customFormat="1" ht="30">
      <c r="A223" s="111">
        <v>15.14</v>
      </c>
      <c r="B223" s="112" t="s">
        <v>608</v>
      </c>
      <c r="C223" s="104">
        <v>0.51</v>
      </c>
      <c r="D223" s="105" t="s">
        <v>19</v>
      </c>
      <c r="E223" s="106"/>
      <c r="F223" s="106"/>
      <c r="G223" s="113"/>
    </row>
    <row r="224" spans="1:7" s="51" customFormat="1" ht="30">
      <c r="A224" s="111">
        <v>15.15</v>
      </c>
      <c r="B224" s="112" t="s">
        <v>609</v>
      </c>
      <c r="C224" s="104">
        <v>0.51</v>
      </c>
      <c r="D224" s="105" t="s">
        <v>19</v>
      </c>
      <c r="E224" s="106"/>
      <c r="F224" s="106"/>
      <c r="G224" s="113"/>
    </row>
    <row r="225" spans="1:7" s="51" customFormat="1" ht="30">
      <c r="A225" s="111">
        <v>15.16</v>
      </c>
      <c r="B225" s="112" t="s">
        <v>610</v>
      </c>
      <c r="C225" s="104">
        <v>0.51</v>
      </c>
      <c r="D225" s="105" t="s">
        <v>19</v>
      </c>
      <c r="E225" s="106"/>
      <c r="F225" s="106"/>
      <c r="G225" s="113"/>
    </row>
    <row r="226" spans="1:7" s="51" customFormat="1" ht="30">
      <c r="A226" s="111">
        <v>15.17</v>
      </c>
      <c r="B226" s="112" t="s">
        <v>545</v>
      </c>
      <c r="C226" s="104">
        <v>0.12</v>
      </c>
      <c r="D226" s="105" t="s">
        <v>19</v>
      </c>
      <c r="E226" s="106"/>
      <c r="F226" s="106"/>
      <c r="G226" s="113"/>
    </row>
    <row r="227" spans="1:7" s="51" customFormat="1">
      <c r="A227" s="111">
        <v>15.18</v>
      </c>
      <c r="B227" s="112" t="s">
        <v>206</v>
      </c>
      <c r="C227" s="104">
        <v>0.15</v>
      </c>
      <c r="D227" s="105" t="s">
        <v>19</v>
      </c>
      <c r="E227" s="106"/>
      <c r="F227" s="106"/>
      <c r="G227" s="113"/>
    </row>
    <row r="228" spans="1:7" s="51" customFormat="1" ht="30">
      <c r="A228" s="111">
        <v>15.19</v>
      </c>
      <c r="B228" s="112" t="s">
        <v>548</v>
      </c>
      <c r="C228" s="104">
        <v>8.44</v>
      </c>
      <c r="D228" s="105" t="s">
        <v>19</v>
      </c>
      <c r="E228" s="106"/>
      <c r="F228" s="106"/>
      <c r="G228" s="113"/>
    </row>
    <row r="229" spans="1:7" s="51" customFormat="1" ht="30">
      <c r="A229" s="111">
        <v>15.2</v>
      </c>
      <c r="B229" s="112" t="s">
        <v>157</v>
      </c>
      <c r="C229" s="104">
        <v>0.13</v>
      </c>
      <c r="D229" s="105" t="s">
        <v>19</v>
      </c>
      <c r="E229" s="106"/>
      <c r="F229" s="106"/>
      <c r="G229" s="113"/>
    </row>
    <row r="230" spans="1:7" s="51" customFormat="1" ht="30">
      <c r="A230" s="111">
        <v>15.21</v>
      </c>
      <c r="B230" s="112" t="s">
        <v>158</v>
      </c>
      <c r="C230" s="114">
        <v>8.1000000000000003E-2</v>
      </c>
      <c r="D230" s="105" t="s">
        <v>19</v>
      </c>
      <c r="E230" s="106"/>
      <c r="F230" s="106"/>
      <c r="G230" s="113"/>
    </row>
    <row r="231" spans="1:7" s="51" customFormat="1" ht="30">
      <c r="A231" s="111">
        <v>15.22</v>
      </c>
      <c r="B231" s="112" t="s">
        <v>159</v>
      </c>
      <c r="C231" s="114">
        <v>0.34200000000000003</v>
      </c>
      <c r="D231" s="105" t="s">
        <v>19</v>
      </c>
      <c r="E231" s="106"/>
      <c r="F231" s="106"/>
      <c r="G231" s="113"/>
    </row>
    <row r="232" spans="1:7" s="51" customFormat="1" ht="30">
      <c r="A232" s="111">
        <v>15.23</v>
      </c>
      <c r="B232" s="112" t="s">
        <v>155</v>
      </c>
      <c r="C232" s="114">
        <v>8.1000000000000003E-2</v>
      </c>
      <c r="D232" s="105" t="s">
        <v>19</v>
      </c>
      <c r="E232" s="106"/>
      <c r="F232" s="106"/>
      <c r="G232" s="113"/>
    </row>
    <row r="233" spans="1:7" s="51" customFormat="1" ht="30">
      <c r="A233" s="111">
        <v>15.24</v>
      </c>
      <c r="B233" s="112" t="s">
        <v>160</v>
      </c>
      <c r="C233" s="114">
        <v>3.9E-2</v>
      </c>
      <c r="D233" s="105" t="s">
        <v>19</v>
      </c>
      <c r="E233" s="106"/>
      <c r="F233" s="106"/>
      <c r="G233" s="113"/>
    </row>
    <row r="234" spans="1:7" s="51" customFormat="1" ht="30">
      <c r="A234" s="111">
        <v>15.25</v>
      </c>
      <c r="B234" s="112" t="s">
        <v>161</v>
      </c>
      <c r="C234" s="114">
        <v>4.2000000000000003E-2</v>
      </c>
      <c r="D234" s="105" t="s">
        <v>19</v>
      </c>
      <c r="E234" s="106"/>
      <c r="F234" s="106"/>
      <c r="G234" s="113"/>
    </row>
    <row r="235" spans="1:7" s="51" customFormat="1" ht="30">
      <c r="A235" s="111">
        <v>15.26</v>
      </c>
      <c r="B235" s="112" t="s">
        <v>172</v>
      </c>
      <c r="C235" s="104">
        <v>0.16</v>
      </c>
      <c r="D235" s="105" t="s">
        <v>19</v>
      </c>
      <c r="E235" s="106"/>
      <c r="F235" s="106"/>
      <c r="G235" s="113"/>
    </row>
    <row r="236" spans="1:7" s="51" customFormat="1">
      <c r="A236" s="111">
        <v>15.27</v>
      </c>
      <c r="B236" s="112" t="s">
        <v>163</v>
      </c>
      <c r="C236" s="104">
        <v>21.48</v>
      </c>
      <c r="D236" s="105" t="s">
        <v>19</v>
      </c>
      <c r="E236" s="106"/>
      <c r="F236" s="106"/>
      <c r="G236" s="113"/>
    </row>
    <row r="237" spans="1:7" s="51" customFormat="1">
      <c r="A237" s="111">
        <v>15.28</v>
      </c>
      <c r="B237" s="112" t="s">
        <v>164</v>
      </c>
      <c r="C237" s="104">
        <v>2.75</v>
      </c>
      <c r="D237" s="105" t="s">
        <v>19</v>
      </c>
      <c r="E237" s="106"/>
      <c r="F237" s="106"/>
      <c r="G237" s="113"/>
    </row>
    <row r="238" spans="1:7" s="51" customFormat="1" ht="30">
      <c r="A238" s="111">
        <v>15.29</v>
      </c>
      <c r="B238" s="112" t="s">
        <v>207</v>
      </c>
      <c r="C238" s="104">
        <v>0.1</v>
      </c>
      <c r="D238" s="105" t="s">
        <v>19</v>
      </c>
      <c r="E238" s="106"/>
      <c r="F238" s="106"/>
      <c r="G238" s="113"/>
    </row>
    <row r="239" spans="1:7" s="51" customFormat="1" ht="30">
      <c r="A239" s="111">
        <v>15.3</v>
      </c>
      <c r="B239" s="112" t="s">
        <v>611</v>
      </c>
      <c r="C239" s="104">
        <v>1.2</v>
      </c>
      <c r="D239" s="105" t="s">
        <v>19</v>
      </c>
      <c r="E239" s="106"/>
      <c r="F239" s="106"/>
      <c r="G239" s="113"/>
    </row>
    <row r="240" spans="1:7" s="51" customFormat="1" ht="30">
      <c r="A240" s="111">
        <v>15.31</v>
      </c>
      <c r="B240" s="112" t="s">
        <v>612</v>
      </c>
      <c r="C240" s="104">
        <v>1.5</v>
      </c>
      <c r="D240" s="105" t="s">
        <v>19</v>
      </c>
      <c r="E240" s="106"/>
      <c r="F240" s="106"/>
      <c r="G240" s="113"/>
    </row>
    <row r="241" spans="1:7" s="51" customFormat="1" ht="30">
      <c r="A241" s="111">
        <v>15.32</v>
      </c>
      <c r="B241" s="112" t="s">
        <v>613</v>
      </c>
      <c r="C241" s="104">
        <v>1.2</v>
      </c>
      <c r="D241" s="105" t="s">
        <v>19</v>
      </c>
      <c r="E241" s="106"/>
      <c r="F241" s="106"/>
      <c r="G241" s="113"/>
    </row>
    <row r="242" spans="1:7" s="51" customFormat="1" ht="30.75" customHeight="1">
      <c r="A242" s="111">
        <v>15.33</v>
      </c>
      <c r="B242" s="112" t="s">
        <v>614</v>
      </c>
      <c r="C242" s="104">
        <v>0.51</v>
      </c>
      <c r="D242" s="105" t="s">
        <v>19</v>
      </c>
      <c r="E242" s="106"/>
      <c r="F242" s="106"/>
      <c r="G242" s="113"/>
    </row>
    <row r="243" spans="1:7" s="51" customFormat="1">
      <c r="A243" s="111">
        <v>15.34</v>
      </c>
      <c r="B243" s="112" t="s">
        <v>615</v>
      </c>
      <c r="C243" s="104">
        <v>0.75</v>
      </c>
      <c r="D243" s="105" t="s">
        <v>19</v>
      </c>
      <c r="E243" s="106"/>
      <c r="F243" s="106"/>
      <c r="G243" s="113"/>
    </row>
    <row r="244" spans="1:7" s="51" customFormat="1" ht="30">
      <c r="A244" s="111">
        <v>15.35</v>
      </c>
      <c r="B244" s="112" t="s">
        <v>616</v>
      </c>
      <c r="C244" s="104">
        <v>1.37</v>
      </c>
      <c r="D244" s="105" t="s">
        <v>19</v>
      </c>
      <c r="E244" s="106"/>
      <c r="F244" s="106"/>
      <c r="G244" s="113"/>
    </row>
    <row r="245" spans="1:7" s="51" customFormat="1" ht="30">
      <c r="A245" s="111">
        <v>15.36</v>
      </c>
      <c r="B245" s="112" t="s">
        <v>617</v>
      </c>
      <c r="C245" s="104">
        <v>1.01</v>
      </c>
      <c r="D245" s="105" t="s">
        <v>19</v>
      </c>
      <c r="E245" s="106"/>
      <c r="F245" s="106"/>
      <c r="G245" s="113"/>
    </row>
    <row r="246" spans="1:7" s="51" customFormat="1" ht="30">
      <c r="A246" s="111">
        <v>15.37</v>
      </c>
      <c r="B246" s="112" t="s">
        <v>618</v>
      </c>
      <c r="C246" s="104">
        <v>1.01</v>
      </c>
      <c r="D246" s="105" t="s">
        <v>19</v>
      </c>
      <c r="E246" s="106"/>
      <c r="F246" s="106"/>
      <c r="G246" s="113"/>
    </row>
    <row r="247" spans="1:7" s="51" customFormat="1" ht="30">
      <c r="A247" s="111">
        <v>15.38</v>
      </c>
      <c r="B247" s="112" t="s">
        <v>619</v>
      </c>
      <c r="C247" s="104">
        <v>0.55000000000000004</v>
      </c>
      <c r="D247" s="105" t="s">
        <v>19</v>
      </c>
      <c r="E247" s="106"/>
      <c r="F247" s="106"/>
      <c r="G247" s="113"/>
    </row>
    <row r="248" spans="1:7" s="51" customFormat="1" ht="30">
      <c r="A248" s="111">
        <v>15.39</v>
      </c>
      <c r="B248" s="112" t="s">
        <v>620</v>
      </c>
      <c r="C248" s="104">
        <v>0.55000000000000004</v>
      </c>
      <c r="D248" s="105" t="s">
        <v>19</v>
      </c>
      <c r="E248" s="106"/>
      <c r="F248" s="106"/>
      <c r="G248" s="113"/>
    </row>
    <row r="249" spans="1:7" s="51" customFormat="1" ht="33" customHeight="1">
      <c r="A249" s="115">
        <v>15.4</v>
      </c>
      <c r="B249" s="112" t="s">
        <v>621</v>
      </c>
      <c r="C249" s="104">
        <v>1.1599999999999999</v>
      </c>
      <c r="D249" s="105" t="s">
        <v>19</v>
      </c>
      <c r="E249" s="106"/>
      <c r="F249" s="106"/>
      <c r="G249" s="113"/>
    </row>
    <row r="250" spans="1:7" s="51" customFormat="1">
      <c r="A250" s="115">
        <v>15.41</v>
      </c>
      <c r="B250" s="112" t="s">
        <v>546</v>
      </c>
      <c r="C250" s="104">
        <v>0.24</v>
      </c>
      <c r="D250" s="105" t="s">
        <v>19</v>
      </c>
      <c r="E250" s="106"/>
      <c r="F250" s="106"/>
      <c r="G250" s="113"/>
    </row>
    <row r="251" spans="1:7" s="51" customFormat="1">
      <c r="A251" s="115">
        <v>15.42</v>
      </c>
      <c r="B251" s="112" t="s">
        <v>778</v>
      </c>
      <c r="C251" s="104">
        <v>0.38</v>
      </c>
      <c r="D251" s="105" t="s">
        <v>19</v>
      </c>
      <c r="E251" s="106"/>
      <c r="F251" s="106"/>
      <c r="G251" s="113"/>
    </row>
    <row r="252" spans="1:7" s="51" customFormat="1">
      <c r="A252" s="115">
        <v>15.43</v>
      </c>
      <c r="B252" s="112" t="s">
        <v>547</v>
      </c>
      <c r="C252" s="104">
        <v>0.24</v>
      </c>
      <c r="D252" s="105" t="s">
        <v>19</v>
      </c>
      <c r="E252" s="106"/>
      <c r="F252" s="106"/>
      <c r="G252" s="113"/>
    </row>
    <row r="253" spans="1:7" s="51" customFormat="1" ht="15.75">
      <c r="A253" s="109"/>
      <c r="B253" s="116"/>
      <c r="C253" s="59"/>
      <c r="D253" s="60"/>
      <c r="E253" s="69"/>
      <c r="F253" s="69"/>
      <c r="G253" s="70">
        <f>SUM(F210:F252)</f>
        <v>0</v>
      </c>
    </row>
    <row r="254" spans="1:7" s="51" customFormat="1" ht="15.75">
      <c r="A254" s="71" t="s">
        <v>42</v>
      </c>
      <c r="B254" s="72" t="s">
        <v>41</v>
      </c>
      <c r="C254" s="73"/>
      <c r="D254" s="60"/>
      <c r="E254" s="59"/>
      <c r="F254" s="73"/>
      <c r="G254" s="74"/>
    </row>
    <row r="255" spans="1:7" s="51" customFormat="1" ht="45">
      <c r="A255" s="111">
        <v>16.010000000000002</v>
      </c>
      <c r="B255" s="117" t="s">
        <v>173</v>
      </c>
      <c r="C255" s="104">
        <v>68.040000000000006</v>
      </c>
      <c r="D255" s="105" t="s">
        <v>8</v>
      </c>
      <c r="E255" s="106"/>
      <c r="F255" s="106"/>
      <c r="G255" s="113"/>
    </row>
    <row r="256" spans="1:7" s="51" customFormat="1">
      <c r="A256" s="102">
        <v>16.02</v>
      </c>
      <c r="B256" s="118" t="s">
        <v>174</v>
      </c>
      <c r="C256" s="104">
        <v>85.38</v>
      </c>
      <c r="D256" s="105" t="s">
        <v>8</v>
      </c>
      <c r="E256" s="106"/>
      <c r="F256" s="106"/>
      <c r="G256" s="107"/>
    </row>
    <row r="257" spans="1:9" s="51" customFormat="1">
      <c r="A257" s="102">
        <v>16.03</v>
      </c>
      <c r="B257" s="103" t="s">
        <v>175</v>
      </c>
      <c r="C257" s="104">
        <v>46.15</v>
      </c>
      <c r="D257" s="105" t="s">
        <v>8</v>
      </c>
      <c r="E257" s="106"/>
      <c r="F257" s="106"/>
      <c r="G257" s="107"/>
    </row>
    <row r="258" spans="1:9" s="119" customFormat="1">
      <c r="A258" s="111">
        <v>16.04</v>
      </c>
      <c r="B258" s="117" t="s">
        <v>53</v>
      </c>
      <c r="C258" s="104">
        <v>101.02</v>
      </c>
      <c r="D258" s="105" t="s">
        <v>8</v>
      </c>
      <c r="E258" s="106"/>
      <c r="F258" s="106"/>
      <c r="G258" s="120"/>
    </row>
    <row r="259" spans="1:9" s="51" customFormat="1" ht="30" customHeight="1">
      <c r="A259" s="102">
        <v>16.05</v>
      </c>
      <c r="B259" s="103" t="s">
        <v>170</v>
      </c>
      <c r="C259" s="114">
        <v>9.15</v>
      </c>
      <c r="D259" s="105" t="s">
        <v>8</v>
      </c>
      <c r="E259" s="106"/>
      <c r="F259" s="106"/>
      <c r="G259" s="107"/>
    </row>
    <row r="260" spans="1:9" s="51" customFormat="1">
      <c r="A260" s="102">
        <v>16.059999999999999</v>
      </c>
      <c r="B260" s="103" t="s">
        <v>179</v>
      </c>
      <c r="C260" s="104">
        <v>48.45</v>
      </c>
      <c r="D260" s="105" t="s">
        <v>8</v>
      </c>
      <c r="E260" s="106"/>
      <c r="F260" s="106"/>
      <c r="G260" s="107"/>
    </row>
    <row r="261" spans="1:9" s="51" customFormat="1" ht="15.75">
      <c r="A261" s="121"/>
      <c r="B261" s="116"/>
      <c r="C261" s="59"/>
      <c r="D261" s="60"/>
      <c r="E261" s="69"/>
      <c r="F261" s="69"/>
      <c r="G261" s="70">
        <f>SUM(F255:F260)</f>
        <v>0</v>
      </c>
    </row>
    <row r="262" spans="1:9" s="51" customFormat="1" ht="15.75">
      <c r="A262" s="122" t="s">
        <v>74</v>
      </c>
      <c r="B262" s="72" t="s">
        <v>37</v>
      </c>
      <c r="C262" s="73"/>
      <c r="D262" s="60"/>
      <c r="E262" s="73"/>
      <c r="F262" s="73"/>
      <c r="G262" s="61"/>
    </row>
    <row r="263" spans="1:9" s="16" customFormat="1">
      <c r="A263" s="84">
        <v>17.010000000000002</v>
      </c>
      <c r="B263" s="123" t="s">
        <v>92</v>
      </c>
      <c r="C263" s="76">
        <v>177.23</v>
      </c>
      <c r="D263" s="26" t="s">
        <v>8</v>
      </c>
      <c r="E263" s="27"/>
      <c r="F263" s="27"/>
      <c r="G263" s="28"/>
    </row>
    <row r="264" spans="1:9" s="16" customFormat="1">
      <c r="A264" s="84">
        <v>17.02</v>
      </c>
      <c r="B264" s="24" t="s">
        <v>49</v>
      </c>
      <c r="C264" s="76">
        <v>32.479999999999997</v>
      </c>
      <c r="D264" s="26" t="s">
        <v>8</v>
      </c>
      <c r="E264" s="27"/>
      <c r="F264" s="27"/>
      <c r="G264" s="28"/>
      <c r="I264" s="41"/>
    </row>
    <row r="265" spans="1:9" s="16" customFormat="1">
      <c r="A265" s="84">
        <v>17.03</v>
      </c>
      <c r="B265" s="24" t="s">
        <v>178</v>
      </c>
      <c r="C265" s="25">
        <v>283.52</v>
      </c>
      <c r="D265" s="26" t="s">
        <v>8</v>
      </c>
      <c r="E265" s="27"/>
      <c r="F265" s="27"/>
      <c r="G265" s="28"/>
      <c r="I265" s="41"/>
    </row>
    <row r="266" spans="1:9" s="16" customFormat="1" ht="60">
      <c r="A266" s="42">
        <v>17.04</v>
      </c>
      <c r="B266" s="62" t="s">
        <v>191</v>
      </c>
      <c r="C266" s="25">
        <v>32.049999999999997</v>
      </c>
      <c r="D266" s="26" t="s">
        <v>8</v>
      </c>
      <c r="E266" s="27"/>
      <c r="F266" s="27"/>
      <c r="G266" s="28"/>
    </row>
    <row r="267" spans="1:9" s="16" customFormat="1" ht="45">
      <c r="A267" s="42">
        <v>17.05</v>
      </c>
      <c r="B267" s="62" t="s">
        <v>327</v>
      </c>
      <c r="C267" s="76">
        <v>188.15</v>
      </c>
      <c r="D267" s="26" t="s">
        <v>8</v>
      </c>
      <c r="E267" s="27"/>
      <c r="F267" s="27"/>
      <c r="G267" s="28"/>
    </row>
    <row r="268" spans="1:9" s="16" customFormat="1" ht="20.25" customHeight="1">
      <c r="A268" s="42">
        <v>17.059999999999999</v>
      </c>
      <c r="B268" s="30" t="s">
        <v>181</v>
      </c>
      <c r="C268" s="25">
        <v>100.9</v>
      </c>
      <c r="D268" s="26" t="s">
        <v>14</v>
      </c>
      <c r="E268" s="27"/>
      <c r="F268" s="27"/>
      <c r="G268" s="28"/>
    </row>
    <row r="269" spans="1:9" s="16" customFormat="1" ht="20.25" customHeight="1">
      <c r="A269" s="42">
        <v>17.07</v>
      </c>
      <c r="B269" s="30" t="s">
        <v>50</v>
      </c>
      <c r="C269" s="25">
        <v>127.45</v>
      </c>
      <c r="D269" s="26" t="s">
        <v>14</v>
      </c>
      <c r="E269" s="27"/>
      <c r="F269" s="27"/>
      <c r="G269" s="28"/>
      <c r="I269" s="87"/>
    </row>
    <row r="270" spans="1:9" s="16" customFormat="1" ht="19.5" customHeight="1">
      <c r="A270" s="42">
        <v>17.079999999999998</v>
      </c>
      <c r="B270" s="30" t="s">
        <v>180</v>
      </c>
      <c r="C270" s="25">
        <v>49</v>
      </c>
      <c r="D270" s="26" t="s">
        <v>14</v>
      </c>
      <c r="E270" s="27"/>
      <c r="F270" s="27"/>
      <c r="G270" s="28"/>
    </row>
    <row r="271" spans="1:9" s="16" customFormat="1" ht="21.75" customHeight="1">
      <c r="A271" s="42">
        <v>17.09</v>
      </c>
      <c r="B271" s="30" t="s">
        <v>93</v>
      </c>
      <c r="C271" s="25">
        <v>166.2</v>
      </c>
      <c r="D271" s="26" t="s">
        <v>14</v>
      </c>
      <c r="E271" s="27"/>
      <c r="F271" s="27"/>
      <c r="G271" s="28"/>
      <c r="I271" s="87"/>
    </row>
    <row r="272" spans="1:9" s="16" customFormat="1" ht="19.5" customHeight="1">
      <c r="A272" s="42">
        <v>17.100000000000001</v>
      </c>
      <c r="B272" s="30" t="s">
        <v>176</v>
      </c>
      <c r="C272" s="76">
        <v>35.36</v>
      </c>
      <c r="D272" s="26" t="s">
        <v>14</v>
      </c>
      <c r="E272" s="27"/>
      <c r="F272" s="27"/>
      <c r="G272" s="28"/>
    </row>
    <row r="273" spans="1:7" s="16" customFormat="1" ht="21" customHeight="1">
      <c r="A273" s="42">
        <v>17.11</v>
      </c>
      <c r="B273" s="30" t="s">
        <v>94</v>
      </c>
      <c r="C273" s="25">
        <v>8.75</v>
      </c>
      <c r="D273" s="26" t="s">
        <v>14</v>
      </c>
      <c r="E273" s="27"/>
      <c r="F273" s="27"/>
      <c r="G273" s="28"/>
    </row>
    <row r="274" spans="1:7" s="16" customFormat="1" ht="15.75">
      <c r="A274" s="88"/>
      <c r="B274" s="89"/>
      <c r="C274" s="90"/>
      <c r="D274" s="35"/>
      <c r="E274" s="90"/>
      <c r="F274" s="49"/>
      <c r="G274" s="37">
        <f>SUM(F263:F273)</f>
        <v>0</v>
      </c>
    </row>
    <row r="275" spans="1:7" s="51" customFormat="1" ht="15.75">
      <c r="A275" s="71" t="s">
        <v>76</v>
      </c>
      <c r="B275" s="72" t="s">
        <v>54</v>
      </c>
      <c r="C275" s="81"/>
      <c r="D275" s="82"/>
      <c r="E275" s="81"/>
      <c r="F275" s="81"/>
      <c r="G275" s="83"/>
    </row>
    <row r="276" spans="1:7" s="16" customFormat="1">
      <c r="A276" s="84">
        <v>18.010000000000002</v>
      </c>
      <c r="B276" s="85" t="s">
        <v>182</v>
      </c>
      <c r="C276" s="25">
        <v>154.1</v>
      </c>
      <c r="D276" s="26" t="s">
        <v>8</v>
      </c>
      <c r="E276" s="27"/>
      <c r="F276" s="27"/>
      <c r="G276" s="86"/>
    </row>
    <row r="277" spans="1:7" s="16" customFormat="1">
      <c r="A277" s="84">
        <v>18.02</v>
      </c>
      <c r="B277" s="24" t="s">
        <v>183</v>
      </c>
      <c r="C277" s="76">
        <v>13.98</v>
      </c>
      <c r="D277" s="26" t="s">
        <v>8</v>
      </c>
      <c r="E277" s="27"/>
      <c r="F277" s="27"/>
      <c r="G277" s="86"/>
    </row>
    <row r="278" spans="1:7" s="16" customFormat="1">
      <c r="A278" s="84">
        <v>18.03</v>
      </c>
      <c r="B278" s="24" t="s">
        <v>779</v>
      </c>
      <c r="C278" s="76">
        <v>32.049999999999997</v>
      </c>
      <c r="D278" s="26" t="s">
        <v>8</v>
      </c>
      <c r="E278" s="27"/>
      <c r="F278" s="27"/>
      <c r="G278" s="86"/>
    </row>
    <row r="279" spans="1:7" s="16" customFormat="1" ht="15.75">
      <c r="A279" s="88"/>
      <c r="B279" s="89"/>
      <c r="C279" s="90"/>
      <c r="D279" s="35"/>
      <c r="E279" s="90"/>
      <c r="F279" s="49"/>
      <c r="G279" s="37">
        <f>SUM(F276:F278)</f>
        <v>0</v>
      </c>
    </row>
    <row r="280" spans="1:7" s="51" customFormat="1" ht="15.75">
      <c r="A280" s="71" t="s">
        <v>80</v>
      </c>
      <c r="B280" s="72" t="s">
        <v>75</v>
      </c>
      <c r="C280" s="81"/>
      <c r="D280" s="82"/>
      <c r="E280" s="81"/>
      <c r="F280" s="81"/>
      <c r="G280" s="83"/>
    </row>
    <row r="281" spans="1:7" s="16" customFormat="1" ht="30">
      <c r="A281" s="42">
        <v>19.010000000000002</v>
      </c>
      <c r="B281" s="62" t="s">
        <v>220</v>
      </c>
      <c r="C281" s="25">
        <v>4</v>
      </c>
      <c r="D281" s="26" t="s">
        <v>10</v>
      </c>
      <c r="E281" s="27"/>
      <c r="F281" s="27"/>
      <c r="G281" s="65"/>
    </row>
    <row r="282" spans="1:7" s="124" customFormat="1" ht="15.75">
      <c r="A282" s="125"/>
      <c r="B282" s="126"/>
      <c r="C282" s="127"/>
      <c r="D282" s="128"/>
      <c r="E282" s="127"/>
      <c r="F282" s="259"/>
      <c r="G282" s="37">
        <f>SUM(F281:F281)</f>
        <v>0</v>
      </c>
    </row>
    <row r="283" spans="1:7" s="124" customFormat="1" ht="15.75">
      <c r="A283" s="129" t="s">
        <v>81</v>
      </c>
      <c r="B283" s="130" t="s">
        <v>77</v>
      </c>
      <c r="C283" s="127"/>
      <c r="D283" s="128"/>
      <c r="E283" s="127"/>
      <c r="F283" s="127"/>
      <c r="G283" s="131"/>
    </row>
    <row r="284" spans="1:7" s="16" customFormat="1">
      <c r="A284" s="84">
        <v>20.010000000000002</v>
      </c>
      <c r="B284" s="24" t="s">
        <v>78</v>
      </c>
      <c r="C284" s="25">
        <v>156.9</v>
      </c>
      <c r="D284" s="26" t="s">
        <v>8</v>
      </c>
      <c r="E284" s="27"/>
      <c r="F284" s="27"/>
      <c r="G284" s="86"/>
    </row>
    <row r="285" spans="1:7" s="16" customFormat="1" ht="30">
      <c r="A285" s="42">
        <v>20.02</v>
      </c>
      <c r="B285" s="62" t="s">
        <v>221</v>
      </c>
      <c r="C285" s="25">
        <v>156.9</v>
      </c>
      <c r="D285" s="26" t="s">
        <v>8</v>
      </c>
      <c r="E285" s="27"/>
      <c r="F285" s="27"/>
      <c r="G285" s="86"/>
    </row>
    <row r="286" spans="1:7" s="16" customFormat="1" ht="14.25" customHeight="1">
      <c r="A286" s="84">
        <v>20.03</v>
      </c>
      <c r="B286" s="24" t="s">
        <v>79</v>
      </c>
      <c r="C286" s="25">
        <v>59.2</v>
      </c>
      <c r="D286" s="26" t="s">
        <v>14</v>
      </c>
      <c r="E286" s="27"/>
      <c r="F286" s="27"/>
      <c r="G286" s="86"/>
    </row>
    <row r="287" spans="1:7" s="124" customFormat="1" ht="15.75">
      <c r="A287" s="125"/>
      <c r="B287" s="126"/>
      <c r="C287" s="127"/>
      <c r="D287" s="128"/>
      <c r="E287" s="127"/>
      <c r="F287" s="259"/>
      <c r="G287" s="37">
        <f>SUM(F284:F286)</f>
        <v>0</v>
      </c>
    </row>
    <row r="288" spans="1:7" s="16" customFormat="1" ht="15.75">
      <c r="A288" s="129" t="s">
        <v>84</v>
      </c>
      <c r="B288" s="132" t="s">
        <v>222</v>
      </c>
      <c r="C288" s="98"/>
      <c r="D288" s="99"/>
      <c r="E288" s="98"/>
      <c r="F288" s="98"/>
      <c r="G288" s="133"/>
    </row>
    <row r="289" spans="1:7" s="16" customFormat="1">
      <c r="A289" s="84">
        <v>21.01</v>
      </c>
      <c r="B289" s="24" t="s">
        <v>184</v>
      </c>
      <c r="C289" s="25">
        <v>165.4</v>
      </c>
      <c r="D289" s="26" t="s">
        <v>8</v>
      </c>
      <c r="E289" s="27"/>
      <c r="F289" s="27"/>
      <c r="G289" s="86"/>
    </row>
    <row r="290" spans="1:7" s="16" customFormat="1">
      <c r="A290" s="84">
        <v>21.02</v>
      </c>
      <c r="B290" s="24" t="s">
        <v>55</v>
      </c>
      <c r="C290" s="25">
        <v>123.52</v>
      </c>
      <c r="D290" s="26" t="s">
        <v>14</v>
      </c>
      <c r="E290" s="25"/>
      <c r="F290" s="27"/>
      <c r="G290" s="86"/>
    </row>
    <row r="291" spans="1:7" s="16" customFormat="1" ht="30">
      <c r="A291" s="42">
        <v>21.03</v>
      </c>
      <c r="B291" s="30" t="s">
        <v>185</v>
      </c>
      <c r="C291" s="76">
        <v>13.98</v>
      </c>
      <c r="D291" s="26" t="s">
        <v>8</v>
      </c>
      <c r="E291" s="27"/>
      <c r="F291" s="27"/>
      <c r="G291" s="65"/>
    </row>
    <row r="292" spans="1:7" s="16" customFormat="1" ht="15.75">
      <c r="A292" s="88"/>
      <c r="B292" s="89"/>
      <c r="C292" s="90"/>
      <c r="D292" s="35"/>
      <c r="E292" s="90"/>
      <c r="F292" s="49"/>
      <c r="G292" s="37">
        <f>SUM(F289:F291)</f>
        <v>0</v>
      </c>
    </row>
    <row r="293" spans="1:7" s="16" customFormat="1" ht="15.75">
      <c r="A293" s="129" t="s">
        <v>85</v>
      </c>
      <c r="B293" s="132" t="s">
        <v>56</v>
      </c>
      <c r="C293" s="98"/>
      <c r="D293" s="99"/>
      <c r="E293" s="98"/>
      <c r="F293" s="98"/>
      <c r="G293" s="133"/>
    </row>
    <row r="294" spans="1:7" s="16" customFormat="1" ht="30">
      <c r="A294" s="42">
        <v>22.01</v>
      </c>
      <c r="B294" s="62" t="s">
        <v>192</v>
      </c>
      <c r="C294" s="25">
        <v>62.05</v>
      </c>
      <c r="D294" s="26" t="s">
        <v>8</v>
      </c>
      <c r="E294" s="27"/>
      <c r="F294" s="27"/>
      <c r="G294" s="31"/>
    </row>
    <row r="295" spans="1:7" s="16" customFormat="1" ht="28.5" customHeight="1">
      <c r="A295" s="42">
        <v>22.02</v>
      </c>
      <c r="B295" s="62" t="s">
        <v>310</v>
      </c>
      <c r="C295" s="25">
        <v>18.100000000000001</v>
      </c>
      <c r="D295" s="26" t="s">
        <v>8</v>
      </c>
      <c r="E295" s="27"/>
      <c r="F295" s="27"/>
      <c r="G295" s="31"/>
    </row>
    <row r="296" spans="1:7" s="51" customFormat="1" ht="15.75">
      <c r="A296" s="109"/>
      <c r="B296" s="110"/>
      <c r="C296" s="73"/>
      <c r="D296" s="60"/>
      <c r="E296" s="73"/>
      <c r="F296" s="258"/>
      <c r="G296" s="70">
        <f>SUM(F294:F295)</f>
        <v>0</v>
      </c>
    </row>
    <row r="297" spans="1:7" s="51" customFormat="1" ht="15.75">
      <c r="A297" s="91" t="s">
        <v>87</v>
      </c>
      <c r="B297" s="92" t="s">
        <v>58</v>
      </c>
      <c r="C297" s="81"/>
      <c r="D297" s="82"/>
      <c r="E297" s="81"/>
      <c r="F297" s="81"/>
      <c r="G297" s="93"/>
    </row>
    <row r="298" spans="1:7" s="16" customFormat="1" ht="15.75" customHeight="1">
      <c r="A298" s="84">
        <v>23.01</v>
      </c>
      <c r="B298" s="24" t="s">
        <v>186</v>
      </c>
      <c r="C298" s="25">
        <v>18.95</v>
      </c>
      <c r="D298" s="26" t="s">
        <v>14</v>
      </c>
      <c r="E298" s="27"/>
      <c r="F298" s="27"/>
      <c r="G298" s="86"/>
    </row>
    <row r="299" spans="1:7" s="16" customFormat="1" ht="30">
      <c r="A299" s="42">
        <v>23.02</v>
      </c>
      <c r="B299" s="85" t="s">
        <v>187</v>
      </c>
      <c r="C299" s="25">
        <v>5.16</v>
      </c>
      <c r="D299" s="26" t="s">
        <v>8</v>
      </c>
      <c r="E299" s="27"/>
      <c r="F299" s="27"/>
      <c r="G299" s="86"/>
    </row>
    <row r="300" spans="1:7" s="16" customFormat="1" ht="30">
      <c r="A300" s="42">
        <v>23.03</v>
      </c>
      <c r="B300" s="134" t="s">
        <v>190</v>
      </c>
      <c r="C300" s="27">
        <v>27.3</v>
      </c>
      <c r="D300" s="26" t="s">
        <v>14</v>
      </c>
      <c r="E300" s="27"/>
      <c r="F300" s="27"/>
      <c r="G300" s="86"/>
    </row>
    <row r="301" spans="1:7" s="16" customFormat="1">
      <c r="A301" s="84">
        <v>23.04</v>
      </c>
      <c r="B301" s="24" t="s">
        <v>188</v>
      </c>
      <c r="C301" s="27">
        <v>5.3</v>
      </c>
      <c r="D301" s="26" t="s">
        <v>14</v>
      </c>
      <c r="E301" s="25"/>
      <c r="F301" s="27"/>
      <c r="G301" s="86"/>
    </row>
    <row r="302" spans="1:7" s="16" customFormat="1">
      <c r="A302" s="84">
        <v>23.05</v>
      </c>
      <c r="B302" s="24" t="s">
        <v>189</v>
      </c>
      <c r="C302" s="27">
        <v>7</v>
      </c>
      <c r="D302" s="26" t="s">
        <v>14</v>
      </c>
      <c r="E302" s="25"/>
      <c r="F302" s="27"/>
      <c r="G302" s="86"/>
    </row>
    <row r="303" spans="1:7" s="16" customFormat="1" ht="15.75">
      <c r="A303" s="135"/>
      <c r="B303" s="89"/>
      <c r="C303" s="90"/>
      <c r="D303" s="35"/>
      <c r="E303" s="90"/>
      <c r="F303" s="49"/>
      <c r="G303" s="136">
        <f>SUM(F298:F302)</f>
        <v>0</v>
      </c>
    </row>
    <row r="304" spans="1:7" s="51" customFormat="1" ht="15.75">
      <c r="A304" s="72" t="s">
        <v>88</v>
      </c>
      <c r="B304" s="137" t="s">
        <v>62</v>
      </c>
      <c r="C304" s="73"/>
      <c r="D304" s="60"/>
      <c r="E304" s="73"/>
      <c r="F304" s="73"/>
      <c r="G304" s="138"/>
    </row>
    <row r="305" spans="1:7" s="16" customFormat="1" ht="30">
      <c r="A305" s="139">
        <v>24.01</v>
      </c>
      <c r="B305" s="140" t="s">
        <v>82</v>
      </c>
      <c r="C305" s="141">
        <v>3</v>
      </c>
      <c r="D305" s="142" t="s">
        <v>10</v>
      </c>
      <c r="E305" s="143"/>
      <c r="F305" s="143"/>
      <c r="G305" s="144"/>
    </row>
    <row r="306" spans="1:7" s="16" customFormat="1" ht="33.75" customHeight="1">
      <c r="A306" s="42">
        <v>24.02</v>
      </c>
      <c r="B306" s="62" t="s">
        <v>208</v>
      </c>
      <c r="C306" s="25">
        <v>1</v>
      </c>
      <c r="D306" s="26" t="s">
        <v>10</v>
      </c>
      <c r="E306" s="27"/>
      <c r="F306" s="27"/>
      <c r="G306" s="65"/>
    </row>
    <row r="307" spans="1:7" s="16" customFormat="1" ht="30">
      <c r="A307" s="42">
        <v>24.03</v>
      </c>
      <c r="B307" s="62" t="s">
        <v>209</v>
      </c>
      <c r="C307" s="25">
        <v>3</v>
      </c>
      <c r="D307" s="26" t="s">
        <v>10</v>
      </c>
      <c r="E307" s="27"/>
      <c r="F307" s="27"/>
      <c r="G307" s="65"/>
    </row>
    <row r="308" spans="1:7" s="16" customFormat="1">
      <c r="A308" s="42">
        <v>24.04</v>
      </c>
      <c r="B308" s="62" t="s">
        <v>314</v>
      </c>
      <c r="C308" s="25">
        <v>1</v>
      </c>
      <c r="D308" s="26" t="s">
        <v>10</v>
      </c>
      <c r="E308" s="27"/>
      <c r="F308" s="27"/>
      <c r="G308" s="65"/>
    </row>
    <row r="309" spans="1:7" s="16" customFormat="1" ht="30">
      <c r="A309" s="42">
        <v>24.05</v>
      </c>
      <c r="B309" s="62" t="s">
        <v>83</v>
      </c>
      <c r="C309" s="25">
        <v>1</v>
      </c>
      <c r="D309" s="26" t="s">
        <v>10</v>
      </c>
      <c r="E309" s="27"/>
      <c r="F309" s="27"/>
      <c r="G309" s="65"/>
    </row>
    <row r="310" spans="1:7" s="16" customFormat="1">
      <c r="A310" s="42">
        <v>24.06</v>
      </c>
      <c r="B310" s="62" t="s">
        <v>316</v>
      </c>
      <c r="C310" s="25">
        <v>4</v>
      </c>
      <c r="D310" s="26" t="s">
        <v>10</v>
      </c>
      <c r="E310" s="27"/>
      <c r="F310" s="27"/>
      <c r="G310" s="65"/>
    </row>
    <row r="311" spans="1:7" s="16" customFormat="1">
      <c r="A311" s="42">
        <v>24.07</v>
      </c>
      <c r="B311" s="62" t="s">
        <v>317</v>
      </c>
      <c r="C311" s="25">
        <v>3</v>
      </c>
      <c r="D311" s="26" t="s">
        <v>10</v>
      </c>
      <c r="E311" s="27"/>
      <c r="F311" s="27"/>
      <c r="G311" s="65"/>
    </row>
    <row r="312" spans="1:7" s="16" customFormat="1">
      <c r="A312" s="42">
        <v>24.08</v>
      </c>
      <c r="B312" s="62" t="s">
        <v>318</v>
      </c>
      <c r="C312" s="25">
        <v>2</v>
      </c>
      <c r="D312" s="26" t="s">
        <v>10</v>
      </c>
      <c r="E312" s="27"/>
      <c r="F312" s="27"/>
      <c r="G312" s="65"/>
    </row>
    <row r="313" spans="1:7" s="16" customFormat="1">
      <c r="A313" s="42">
        <v>24.09</v>
      </c>
      <c r="B313" s="62" t="s">
        <v>319</v>
      </c>
      <c r="C313" s="25">
        <v>1</v>
      </c>
      <c r="D313" s="26" t="s">
        <v>10</v>
      </c>
      <c r="E313" s="27"/>
      <c r="F313" s="27"/>
      <c r="G313" s="65"/>
    </row>
    <row r="314" spans="1:7" s="16" customFormat="1" ht="30">
      <c r="A314" s="42">
        <v>24.1</v>
      </c>
      <c r="B314" s="62" t="s">
        <v>320</v>
      </c>
      <c r="C314" s="25">
        <v>4</v>
      </c>
      <c r="D314" s="26" t="s">
        <v>10</v>
      </c>
      <c r="E314" s="27"/>
      <c r="F314" s="27"/>
      <c r="G314" s="65"/>
    </row>
    <row r="315" spans="1:7" s="16" customFormat="1" ht="30">
      <c r="A315" s="42">
        <v>24.11</v>
      </c>
      <c r="B315" s="62" t="s">
        <v>64</v>
      </c>
      <c r="C315" s="25">
        <v>3</v>
      </c>
      <c r="D315" s="26" t="s">
        <v>10</v>
      </c>
      <c r="E315" s="27"/>
      <c r="F315" s="27"/>
      <c r="G315" s="65"/>
    </row>
    <row r="316" spans="1:7" s="51" customFormat="1">
      <c r="A316" s="102">
        <v>24.12</v>
      </c>
      <c r="B316" s="103" t="s">
        <v>65</v>
      </c>
      <c r="C316" s="104">
        <v>3</v>
      </c>
      <c r="D316" s="105" t="s">
        <v>10</v>
      </c>
      <c r="E316" s="106"/>
      <c r="F316" s="106"/>
      <c r="G316" s="113"/>
    </row>
    <row r="317" spans="1:7" s="51" customFormat="1">
      <c r="A317" s="102">
        <v>24.13</v>
      </c>
      <c r="B317" s="103" t="s">
        <v>66</v>
      </c>
      <c r="C317" s="104">
        <v>3</v>
      </c>
      <c r="D317" s="105" t="s">
        <v>10</v>
      </c>
      <c r="E317" s="106"/>
      <c r="F317" s="106"/>
      <c r="G317" s="113"/>
    </row>
    <row r="318" spans="1:7" s="51" customFormat="1">
      <c r="A318" s="102">
        <v>24.14</v>
      </c>
      <c r="B318" s="103" t="s">
        <v>211</v>
      </c>
      <c r="C318" s="104">
        <v>3</v>
      </c>
      <c r="D318" s="105" t="s">
        <v>10</v>
      </c>
      <c r="E318" s="106"/>
      <c r="F318" s="106"/>
      <c r="G318" s="113"/>
    </row>
    <row r="319" spans="1:7" s="51" customFormat="1">
      <c r="A319" s="102">
        <v>24.15</v>
      </c>
      <c r="B319" s="103" t="s">
        <v>210</v>
      </c>
      <c r="C319" s="104">
        <v>2</v>
      </c>
      <c r="D319" s="105" t="s">
        <v>10</v>
      </c>
      <c r="E319" s="106"/>
      <c r="F319" s="106"/>
      <c r="G319" s="113"/>
    </row>
    <row r="320" spans="1:7" s="51" customFormat="1">
      <c r="A320" s="102">
        <v>24.16</v>
      </c>
      <c r="B320" s="103" t="s">
        <v>86</v>
      </c>
      <c r="C320" s="104">
        <v>2.1</v>
      </c>
      <c r="D320" s="105" t="s">
        <v>8</v>
      </c>
      <c r="E320" s="106"/>
      <c r="F320" s="106"/>
      <c r="G320" s="113"/>
    </row>
    <row r="321" spans="1:7" s="51" customFormat="1">
      <c r="A321" s="102">
        <v>24.17</v>
      </c>
      <c r="B321" s="103" t="s">
        <v>315</v>
      </c>
      <c r="C321" s="104">
        <v>2</v>
      </c>
      <c r="D321" s="105" t="s">
        <v>10</v>
      </c>
      <c r="E321" s="106"/>
      <c r="F321" s="106"/>
      <c r="G321" s="113"/>
    </row>
    <row r="322" spans="1:7" s="51" customFormat="1" ht="30">
      <c r="A322" s="111">
        <v>24.18</v>
      </c>
      <c r="B322" s="103" t="s">
        <v>311</v>
      </c>
      <c r="C322" s="104">
        <v>2</v>
      </c>
      <c r="D322" s="105" t="s">
        <v>10</v>
      </c>
      <c r="E322" s="106"/>
      <c r="F322" s="106"/>
      <c r="G322" s="113"/>
    </row>
    <row r="323" spans="1:7" s="51" customFormat="1" ht="30">
      <c r="A323" s="111">
        <v>24.19</v>
      </c>
      <c r="B323" s="103" t="s">
        <v>112</v>
      </c>
      <c r="C323" s="104">
        <v>11.3</v>
      </c>
      <c r="D323" s="105" t="s">
        <v>59</v>
      </c>
      <c r="E323" s="106"/>
      <c r="F323" s="106"/>
      <c r="G323" s="113"/>
    </row>
    <row r="324" spans="1:7" s="119" customFormat="1" ht="30">
      <c r="A324" s="111">
        <v>24.2</v>
      </c>
      <c r="B324" s="145" t="s">
        <v>435</v>
      </c>
      <c r="C324" s="146">
        <v>0.66</v>
      </c>
      <c r="D324" s="105" t="s">
        <v>8</v>
      </c>
      <c r="E324" s="106"/>
      <c r="F324" s="106"/>
      <c r="G324" s="147"/>
    </row>
    <row r="325" spans="1:7" s="51" customFormat="1" ht="30">
      <c r="A325" s="111">
        <v>24.21</v>
      </c>
      <c r="B325" s="117" t="s">
        <v>213</v>
      </c>
      <c r="C325" s="104">
        <v>1</v>
      </c>
      <c r="D325" s="105" t="s">
        <v>9</v>
      </c>
      <c r="E325" s="106"/>
      <c r="F325" s="106"/>
      <c r="G325" s="113"/>
    </row>
    <row r="326" spans="1:7" s="51" customFormat="1">
      <c r="A326" s="102">
        <v>24.22</v>
      </c>
      <c r="B326" s="103" t="s">
        <v>217</v>
      </c>
      <c r="C326" s="104">
        <v>1</v>
      </c>
      <c r="D326" s="105" t="s">
        <v>9</v>
      </c>
      <c r="E326" s="106"/>
      <c r="F326" s="106"/>
      <c r="G326" s="113"/>
    </row>
    <row r="327" spans="1:7" s="51" customFormat="1" ht="30">
      <c r="A327" s="111">
        <v>24.23</v>
      </c>
      <c r="B327" s="117" t="s">
        <v>67</v>
      </c>
      <c r="C327" s="104">
        <v>1</v>
      </c>
      <c r="D327" s="105" t="s">
        <v>9</v>
      </c>
      <c r="E327" s="106"/>
      <c r="F327" s="106"/>
      <c r="G327" s="113"/>
    </row>
    <row r="328" spans="1:7" s="51" customFormat="1" ht="15.75">
      <c r="A328" s="67"/>
      <c r="B328" s="110"/>
      <c r="C328" s="73"/>
      <c r="D328" s="60"/>
      <c r="E328" s="69"/>
      <c r="F328" s="260"/>
      <c r="G328" s="70">
        <f>SUM(F305:F327)</f>
        <v>0</v>
      </c>
    </row>
    <row r="329" spans="1:7" s="51" customFormat="1" ht="15.75">
      <c r="A329" s="91" t="s">
        <v>89</v>
      </c>
      <c r="B329" s="92" t="s">
        <v>304</v>
      </c>
      <c r="C329" s="81"/>
      <c r="D329" s="82"/>
      <c r="E329" s="81"/>
      <c r="F329" s="81"/>
      <c r="G329" s="93"/>
    </row>
    <row r="330" spans="1:7" s="51" customFormat="1">
      <c r="A330" s="102">
        <v>25.01</v>
      </c>
      <c r="B330" s="148" t="s">
        <v>305</v>
      </c>
      <c r="C330" s="146">
        <v>6.33</v>
      </c>
      <c r="D330" s="105" t="s">
        <v>90</v>
      </c>
      <c r="E330" s="106"/>
      <c r="F330" s="106"/>
      <c r="G330" s="113"/>
    </row>
    <row r="331" spans="1:7" s="51" customFormat="1">
      <c r="A331" s="102">
        <v>25.02</v>
      </c>
      <c r="B331" s="148" t="s">
        <v>306</v>
      </c>
      <c r="C331" s="146">
        <v>7.05</v>
      </c>
      <c r="D331" s="105" t="s">
        <v>90</v>
      </c>
      <c r="E331" s="106"/>
      <c r="F331" s="106"/>
      <c r="G331" s="113"/>
    </row>
    <row r="332" spans="1:7" s="51" customFormat="1">
      <c r="A332" s="102">
        <v>25.03</v>
      </c>
      <c r="B332" s="148" t="s">
        <v>307</v>
      </c>
      <c r="C332" s="146">
        <v>1.1399999999999999</v>
      </c>
      <c r="D332" s="105" t="s">
        <v>8</v>
      </c>
      <c r="E332" s="106"/>
      <c r="F332" s="106"/>
      <c r="G332" s="113"/>
    </row>
    <row r="333" spans="1:7" s="51" customFormat="1">
      <c r="A333" s="102">
        <v>25.04</v>
      </c>
      <c r="B333" s="103" t="s">
        <v>308</v>
      </c>
      <c r="C333" s="146">
        <v>0.06</v>
      </c>
      <c r="D333" s="105" t="s">
        <v>19</v>
      </c>
      <c r="E333" s="106"/>
      <c r="F333" s="106"/>
      <c r="G333" s="113"/>
    </row>
    <row r="334" spans="1:7" s="51" customFormat="1" ht="15.75">
      <c r="A334" s="67"/>
      <c r="B334" s="110"/>
      <c r="C334" s="73"/>
      <c r="D334" s="60"/>
      <c r="E334" s="69"/>
      <c r="F334" s="260"/>
      <c r="G334" s="70">
        <f>SUM(F330:F333)</f>
        <v>0</v>
      </c>
    </row>
    <row r="335" spans="1:7" s="51" customFormat="1" ht="15.75">
      <c r="A335" s="91" t="s">
        <v>91</v>
      </c>
      <c r="B335" s="92" t="s">
        <v>61</v>
      </c>
      <c r="C335" s="81"/>
      <c r="D335" s="82"/>
      <c r="E335" s="81"/>
      <c r="F335" s="81"/>
      <c r="G335" s="93"/>
    </row>
    <row r="336" spans="1:7" s="119" customFormat="1" ht="30">
      <c r="A336" s="111">
        <v>26.01</v>
      </c>
      <c r="B336" s="117" t="s">
        <v>193</v>
      </c>
      <c r="C336" s="104">
        <v>22.48</v>
      </c>
      <c r="D336" s="105" t="s">
        <v>8</v>
      </c>
      <c r="E336" s="106"/>
      <c r="F336" s="106"/>
      <c r="G336" s="120"/>
    </row>
    <row r="337" spans="1:7" s="119" customFormat="1" ht="30">
      <c r="A337" s="111">
        <v>26.02</v>
      </c>
      <c r="B337" s="117" t="s">
        <v>194</v>
      </c>
      <c r="C337" s="104">
        <v>7.39</v>
      </c>
      <c r="D337" s="105" t="s">
        <v>8</v>
      </c>
      <c r="E337" s="106"/>
      <c r="F337" s="106"/>
      <c r="G337" s="120"/>
    </row>
    <row r="338" spans="1:7" s="51" customFormat="1" ht="15.75">
      <c r="A338" s="149"/>
      <c r="B338" s="150"/>
      <c r="C338" s="81"/>
      <c r="D338" s="82"/>
      <c r="E338" s="81"/>
      <c r="F338" s="81"/>
      <c r="G338" s="70">
        <f>SUM(F336:F337)</f>
        <v>0</v>
      </c>
    </row>
    <row r="339" spans="1:7" s="51" customFormat="1" ht="15.75">
      <c r="A339" s="91" t="s">
        <v>95</v>
      </c>
      <c r="B339" s="92" t="s">
        <v>196</v>
      </c>
      <c r="C339" s="81"/>
      <c r="D339" s="82"/>
      <c r="E339" s="81"/>
      <c r="F339" s="81"/>
      <c r="G339" s="93"/>
    </row>
    <row r="340" spans="1:7" s="119" customFormat="1" ht="30">
      <c r="A340" s="111">
        <v>27.01</v>
      </c>
      <c r="B340" s="117" t="s">
        <v>197</v>
      </c>
      <c r="C340" s="104">
        <v>20.85</v>
      </c>
      <c r="D340" s="105" t="s">
        <v>8</v>
      </c>
      <c r="E340" s="106"/>
      <c r="F340" s="106"/>
      <c r="G340" s="120"/>
    </row>
    <row r="341" spans="1:7" s="119" customFormat="1" ht="30">
      <c r="A341" s="111">
        <v>27.02</v>
      </c>
      <c r="B341" s="117" t="s">
        <v>198</v>
      </c>
      <c r="C341" s="104">
        <v>7.58</v>
      </c>
      <c r="D341" s="105" t="s">
        <v>8</v>
      </c>
      <c r="E341" s="106"/>
      <c r="F341" s="106"/>
      <c r="G341" s="120"/>
    </row>
    <row r="342" spans="1:7" s="119" customFormat="1" ht="30">
      <c r="A342" s="111">
        <v>27.03</v>
      </c>
      <c r="B342" s="117" t="s">
        <v>200</v>
      </c>
      <c r="C342" s="104">
        <v>6.06</v>
      </c>
      <c r="D342" s="105" t="s">
        <v>8</v>
      </c>
      <c r="E342" s="106"/>
      <c r="F342" s="106"/>
      <c r="G342" s="120"/>
    </row>
    <row r="343" spans="1:7" s="119" customFormat="1" ht="45">
      <c r="A343" s="111">
        <v>27.04</v>
      </c>
      <c r="B343" s="117" t="s">
        <v>202</v>
      </c>
      <c r="C343" s="104">
        <v>13.74</v>
      </c>
      <c r="D343" s="105" t="s">
        <v>8</v>
      </c>
      <c r="E343" s="106"/>
      <c r="F343" s="106"/>
      <c r="G343" s="120"/>
    </row>
    <row r="344" spans="1:7" s="51" customFormat="1">
      <c r="A344" s="102">
        <v>27.05</v>
      </c>
      <c r="B344" s="103" t="s">
        <v>777</v>
      </c>
      <c r="C344" s="104">
        <v>224.35</v>
      </c>
      <c r="D344" s="105" t="s">
        <v>59</v>
      </c>
      <c r="E344" s="106"/>
      <c r="F344" s="106"/>
      <c r="G344" s="107"/>
    </row>
    <row r="345" spans="1:7" s="51" customFormat="1" ht="15.75">
      <c r="A345" s="121"/>
      <c r="B345" s="110"/>
      <c r="C345" s="73"/>
      <c r="D345" s="60"/>
      <c r="E345" s="73"/>
      <c r="F345" s="73"/>
      <c r="G345" s="151">
        <f>SUM(F340:F344)</f>
        <v>0</v>
      </c>
    </row>
    <row r="346" spans="1:7" s="51" customFormat="1" ht="15.75">
      <c r="A346" s="152" t="s">
        <v>309</v>
      </c>
      <c r="B346" s="72" t="s">
        <v>38</v>
      </c>
      <c r="C346" s="73"/>
      <c r="D346" s="60"/>
      <c r="E346" s="73"/>
      <c r="F346" s="73"/>
      <c r="G346" s="138"/>
    </row>
    <row r="347" spans="1:7" s="119" customFormat="1" ht="30">
      <c r="A347" s="111">
        <v>28.01</v>
      </c>
      <c r="B347" s="145" t="s">
        <v>781</v>
      </c>
      <c r="C347" s="104">
        <v>727.71</v>
      </c>
      <c r="D347" s="105" t="s">
        <v>8</v>
      </c>
      <c r="E347" s="106"/>
      <c r="F347" s="106"/>
      <c r="G347" s="120"/>
    </row>
    <row r="348" spans="1:7" s="51" customFormat="1">
      <c r="A348" s="102">
        <v>28.02</v>
      </c>
      <c r="B348" s="148" t="s">
        <v>782</v>
      </c>
      <c r="C348" s="104">
        <v>316</v>
      </c>
      <c r="D348" s="105" t="s">
        <v>8</v>
      </c>
      <c r="E348" s="106"/>
      <c r="F348" s="106"/>
      <c r="G348" s="107"/>
    </row>
    <row r="349" spans="1:7" s="51" customFormat="1">
      <c r="A349" s="102">
        <v>28.03</v>
      </c>
      <c r="B349" s="148" t="s">
        <v>204</v>
      </c>
      <c r="C349" s="104">
        <v>220.2</v>
      </c>
      <c r="D349" s="105" t="s">
        <v>8</v>
      </c>
      <c r="E349" s="106"/>
      <c r="F349" s="106"/>
      <c r="G349" s="107"/>
    </row>
    <row r="350" spans="1:7" s="51" customFormat="1">
      <c r="A350" s="102">
        <v>28.04</v>
      </c>
      <c r="B350" s="148" t="s">
        <v>780</v>
      </c>
      <c r="C350" s="104">
        <v>192.02</v>
      </c>
      <c r="D350" s="105" t="s">
        <v>8</v>
      </c>
      <c r="E350" s="106"/>
      <c r="F350" s="106"/>
      <c r="G350" s="107"/>
    </row>
    <row r="351" spans="1:7" s="51" customFormat="1" ht="15.75">
      <c r="A351" s="109"/>
      <c r="B351" s="110"/>
      <c r="C351" s="73"/>
      <c r="D351" s="60"/>
      <c r="E351" s="73"/>
      <c r="F351" s="258"/>
      <c r="G351" s="70">
        <f>SUM(F347:F350)</f>
        <v>0</v>
      </c>
    </row>
    <row r="352" spans="1:7" s="51" customFormat="1" ht="15.75">
      <c r="A352" s="91" t="s">
        <v>96</v>
      </c>
      <c r="B352" s="92" t="s">
        <v>22</v>
      </c>
      <c r="C352" s="81"/>
      <c r="D352" s="82"/>
      <c r="E352" s="81"/>
      <c r="F352" s="81"/>
      <c r="G352" s="93"/>
    </row>
    <row r="353" spans="1:7" s="119" customFormat="1" ht="30">
      <c r="A353" s="111">
        <v>29.01</v>
      </c>
      <c r="B353" s="117" t="s">
        <v>313</v>
      </c>
      <c r="C353" s="104">
        <v>63.32</v>
      </c>
      <c r="D353" s="105" t="s">
        <v>59</v>
      </c>
      <c r="E353" s="106"/>
      <c r="F353" s="106"/>
      <c r="G353" s="120"/>
    </row>
    <row r="354" spans="1:7" s="51" customFormat="1" ht="15.75">
      <c r="A354" s="109"/>
      <c r="B354" s="110"/>
      <c r="C354" s="73"/>
      <c r="D354" s="60"/>
      <c r="E354" s="73"/>
      <c r="F354" s="258"/>
      <c r="G354" s="70">
        <f>SUM(F353:F353)</f>
        <v>0</v>
      </c>
    </row>
    <row r="355" spans="1:7" s="51" customFormat="1" ht="36" customHeight="1">
      <c r="A355" s="52"/>
      <c r="B355" s="153" t="s">
        <v>340</v>
      </c>
      <c r="C355" s="59"/>
      <c r="D355" s="154"/>
      <c r="E355" s="54"/>
      <c r="F355" s="177"/>
      <c r="G355" s="56"/>
    </row>
    <row r="356" spans="1:7" s="51" customFormat="1" ht="15.75">
      <c r="A356" s="91" t="s">
        <v>101</v>
      </c>
      <c r="B356" s="58" t="s">
        <v>44</v>
      </c>
      <c r="C356" s="59"/>
      <c r="D356" s="60"/>
      <c r="E356" s="59"/>
      <c r="F356" s="73"/>
      <c r="G356" s="61"/>
    </row>
    <row r="357" spans="1:7" s="51" customFormat="1">
      <c r="A357" s="102">
        <v>30.01</v>
      </c>
      <c r="B357" s="118" t="s">
        <v>321</v>
      </c>
      <c r="C357" s="104">
        <v>0.94</v>
      </c>
      <c r="D357" s="105" t="s">
        <v>19</v>
      </c>
      <c r="E357" s="106"/>
      <c r="F357" s="106"/>
      <c r="G357" s="113"/>
    </row>
    <row r="358" spans="1:7" s="51" customFormat="1">
      <c r="A358" s="102">
        <v>30.02</v>
      </c>
      <c r="B358" s="118" t="s">
        <v>322</v>
      </c>
      <c r="C358" s="114">
        <v>8.1000000000000003E-2</v>
      </c>
      <c r="D358" s="105" t="s">
        <v>19</v>
      </c>
      <c r="E358" s="106"/>
      <c r="F358" s="106"/>
      <c r="G358" s="113"/>
    </row>
    <row r="359" spans="1:7" s="51" customFormat="1">
      <c r="A359" s="102">
        <v>30.03</v>
      </c>
      <c r="B359" s="118" t="s">
        <v>323</v>
      </c>
      <c r="C359" s="104">
        <v>1.95</v>
      </c>
      <c r="D359" s="105" t="s">
        <v>19</v>
      </c>
      <c r="E359" s="106"/>
      <c r="F359" s="106"/>
      <c r="G359" s="113"/>
    </row>
    <row r="360" spans="1:7" s="51" customFormat="1">
      <c r="A360" s="102">
        <v>30.04</v>
      </c>
      <c r="B360" s="118" t="s">
        <v>324</v>
      </c>
      <c r="C360" s="104">
        <v>1.68</v>
      </c>
      <c r="D360" s="105" t="s">
        <v>19</v>
      </c>
      <c r="E360" s="106"/>
      <c r="F360" s="106"/>
      <c r="G360" s="113"/>
    </row>
    <row r="361" spans="1:7" s="51" customFormat="1">
      <c r="A361" s="102">
        <v>30.05</v>
      </c>
      <c r="B361" s="148" t="s">
        <v>325</v>
      </c>
      <c r="C361" s="104">
        <v>1.06</v>
      </c>
      <c r="D361" s="105" t="s">
        <v>19</v>
      </c>
      <c r="E361" s="106"/>
      <c r="F361" s="106"/>
      <c r="G361" s="107"/>
    </row>
    <row r="362" spans="1:7" s="51" customFormat="1" ht="15.75">
      <c r="A362" s="109"/>
      <c r="B362" s="110"/>
      <c r="C362" s="73"/>
      <c r="D362" s="60"/>
      <c r="E362" s="73"/>
      <c r="F362" s="258"/>
      <c r="G362" s="70">
        <f>SUM(F357:F361)</f>
        <v>0</v>
      </c>
    </row>
    <row r="363" spans="1:7" s="51" customFormat="1" ht="15.75">
      <c r="A363" s="91" t="s">
        <v>104</v>
      </c>
      <c r="B363" s="72" t="s">
        <v>41</v>
      </c>
      <c r="C363" s="59"/>
      <c r="D363" s="60"/>
      <c r="E363" s="69"/>
      <c r="F363" s="69"/>
      <c r="G363" s="61"/>
    </row>
    <row r="364" spans="1:7" s="51" customFormat="1">
      <c r="A364" s="102">
        <v>31.01</v>
      </c>
      <c r="B364" s="118" t="s">
        <v>174</v>
      </c>
      <c r="C364" s="104">
        <v>4.82</v>
      </c>
      <c r="D364" s="105" t="s">
        <v>8</v>
      </c>
      <c r="E364" s="106"/>
      <c r="F364" s="106"/>
      <c r="G364" s="107"/>
    </row>
    <row r="365" spans="1:7" s="51" customFormat="1">
      <c r="A365" s="102">
        <v>31.02</v>
      </c>
      <c r="B365" s="103" t="s">
        <v>175</v>
      </c>
      <c r="C365" s="104">
        <v>29.28</v>
      </c>
      <c r="D365" s="105" t="s">
        <v>8</v>
      </c>
      <c r="E365" s="106"/>
      <c r="F365" s="106"/>
      <c r="G365" s="107"/>
    </row>
    <row r="366" spans="1:7" s="51" customFormat="1">
      <c r="A366" s="102">
        <v>31.03</v>
      </c>
      <c r="B366" s="103" t="s">
        <v>326</v>
      </c>
      <c r="C366" s="104">
        <v>3.36</v>
      </c>
      <c r="D366" s="105" t="s">
        <v>8</v>
      </c>
      <c r="E366" s="106"/>
      <c r="F366" s="106"/>
      <c r="G366" s="107"/>
    </row>
    <row r="367" spans="1:7" s="51" customFormat="1" ht="15.75">
      <c r="A367" s="109"/>
      <c r="B367" s="116"/>
      <c r="C367" s="59"/>
      <c r="D367" s="60"/>
      <c r="E367" s="69"/>
      <c r="F367" s="69"/>
      <c r="G367" s="70">
        <f>SUM(F364:F366)</f>
        <v>0</v>
      </c>
    </row>
    <row r="368" spans="1:7" s="51" customFormat="1" ht="15.75">
      <c r="A368" s="71" t="s">
        <v>106</v>
      </c>
      <c r="B368" s="72" t="s">
        <v>37</v>
      </c>
      <c r="C368" s="73"/>
      <c r="D368" s="60"/>
      <c r="E368" s="73"/>
      <c r="F368" s="73"/>
      <c r="G368" s="61"/>
    </row>
    <row r="369" spans="1:7" s="51" customFormat="1">
      <c r="A369" s="102">
        <v>32.01</v>
      </c>
      <c r="B369" s="155" t="s">
        <v>92</v>
      </c>
      <c r="C369" s="146">
        <v>60.18</v>
      </c>
      <c r="D369" s="105" t="s">
        <v>8</v>
      </c>
      <c r="E369" s="106"/>
      <c r="F369" s="106"/>
      <c r="G369" s="107"/>
    </row>
    <row r="370" spans="1:7" s="51" customFormat="1">
      <c r="A370" s="102">
        <v>32.020000000000003</v>
      </c>
      <c r="B370" s="148" t="s">
        <v>49</v>
      </c>
      <c r="C370" s="146">
        <v>3.15</v>
      </c>
      <c r="D370" s="105" t="s">
        <v>8</v>
      </c>
      <c r="E370" s="106"/>
      <c r="F370" s="106"/>
      <c r="G370" s="107"/>
    </row>
    <row r="371" spans="1:7" s="51" customFormat="1">
      <c r="A371" s="102">
        <v>32.03</v>
      </c>
      <c r="B371" s="148" t="s">
        <v>178</v>
      </c>
      <c r="C371" s="104">
        <v>69.72</v>
      </c>
      <c r="D371" s="105" t="s">
        <v>8</v>
      </c>
      <c r="E371" s="106"/>
      <c r="F371" s="106"/>
      <c r="G371" s="107"/>
    </row>
    <row r="372" spans="1:7" s="119" customFormat="1" ht="45">
      <c r="A372" s="111">
        <v>32.04</v>
      </c>
      <c r="B372" s="117" t="s">
        <v>327</v>
      </c>
      <c r="C372" s="104">
        <v>23.54</v>
      </c>
      <c r="D372" s="105" t="s">
        <v>8</v>
      </c>
      <c r="E372" s="106"/>
      <c r="F372" s="106"/>
      <c r="G372" s="120"/>
    </row>
    <row r="373" spans="1:7" s="51" customFormat="1">
      <c r="A373" s="102">
        <v>32.049999999999997</v>
      </c>
      <c r="B373" s="103" t="s">
        <v>336</v>
      </c>
      <c r="C373" s="104">
        <v>28.86</v>
      </c>
      <c r="D373" s="105" t="s">
        <v>8</v>
      </c>
      <c r="E373" s="106"/>
      <c r="F373" s="106"/>
      <c r="G373" s="107"/>
    </row>
    <row r="374" spans="1:7" s="51" customFormat="1">
      <c r="A374" s="102">
        <v>32.06</v>
      </c>
      <c r="B374" s="148" t="s">
        <v>181</v>
      </c>
      <c r="C374" s="104">
        <v>33.6</v>
      </c>
      <c r="D374" s="105" t="s">
        <v>14</v>
      </c>
      <c r="E374" s="106"/>
      <c r="F374" s="106"/>
      <c r="G374" s="107"/>
    </row>
    <row r="375" spans="1:7" s="51" customFormat="1">
      <c r="A375" s="102">
        <v>32.07</v>
      </c>
      <c r="B375" s="148" t="s">
        <v>50</v>
      </c>
      <c r="C375" s="104">
        <v>14.7</v>
      </c>
      <c r="D375" s="105" t="s">
        <v>14</v>
      </c>
      <c r="E375" s="106"/>
      <c r="F375" s="106"/>
      <c r="G375" s="107"/>
    </row>
    <row r="376" spans="1:7" s="51" customFormat="1">
      <c r="A376" s="102">
        <v>32.08</v>
      </c>
      <c r="B376" s="148" t="s">
        <v>180</v>
      </c>
      <c r="C376" s="104">
        <v>202.8</v>
      </c>
      <c r="D376" s="105" t="s">
        <v>14</v>
      </c>
      <c r="E376" s="106"/>
      <c r="F376" s="106"/>
      <c r="G376" s="107"/>
    </row>
    <row r="377" spans="1:7" s="51" customFormat="1">
      <c r="A377" s="102">
        <v>32.090000000000003</v>
      </c>
      <c r="B377" s="148" t="s">
        <v>93</v>
      </c>
      <c r="C377" s="104">
        <v>20</v>
      </c>
      <c r="D377" s="105" t="s">
        <v>14</v>
      </c>
      <c r="E377" s="106"/>
      <c r="F377" s="106"/>
      <c r="G377" s="107"/>
    </row>
    <row r="378" spans="1:7" s="119" customFormat="1" ht="30">
      <c r="A378" s="111">
        <v>32.1</v>
      </c>
      <c r="B378" s="145" t="s">
        <v>176</v>
      </c>
      <c r="C378" s="104">
        <v>15.6</v>
      </c>
      <c r="D378" s="105" t="s">
        <v>14</v>
      </c>
      <c r="E378" s="106"/>
      <c r="F378" s="106"/>
      <c r="G378" s="120"/>
    </row>
    <row r="379" spans="1:7" s="51" customFormat="1" ht="15.75">
      <c r="A379" s="109"/>
      <c r="B379" s="116"/>
      <c r="C379" s="59"/>
      <c r="D379" s="60"/>
      <c r="E379" s="69"/>
      <c r="F379" s="69"/>
      <c r="G379" s="70">
        <f>SUM(F369:F378)</f>
        <v>0</v>
      </c>
    </row>
    <row r="380" spans="1:7" s="51" customFormat="1" ht="15.75">
      <c r="A380" s="71" t="s">
        <v>328</v>
      </c>
      <c r="B380" s="72" t="s">
        <v>75</v>
      </c>
      <c r="C380" s="81"/>
      <c r="D380" s="82"/>
      <c r="E380" s="81"/>
      <c r="F380" s="81"/>
      <c r="G380" s="83"/>
    </row>
    <row r="381" spans="1:7" s="119" customFormat="1" ht="30">
      <c r="A381" s="111">
        <v>33.01</v>
      </c>
      <c r="B381" s="117" t="s">
        <v>223</v>
      </c>
      <c r="C381" s="104">
        <v>1</v>
      </c>
      <c r="D381" s="105" t="s">
        <v>10</v>
      </c>
      <c r="E381" s="106"/>
      <c r="F381" s="106"/>
      <c r="G381" s="147"/>
    </row>
    <row r="382" spans="1:7" s="51" customFormat="1" ht="15.75">
      <c r="A382" s="109"/>
      <c r="B382" s="116"/>
      <c r="C382" s="59"/>
      <c r="D382" s="60"/>
      <c r="E382" s="69"/>
      <c r="F382" s="69"/>
      <c r="G382" s="70">
        <f>SUM(F381)</f>
        <v>0</v>
      </c>
    </row>
    <row r="383" spans="1:7" s="51" customFormat="1" ht="15.75">
      <c r="A383" s="71" t="s">
        <v>329</v>
      </c>
      <c r="B383" s="72" t="s">
        <v>77</v>
      </c>
      <c r="C383" s="73"/>
      <c r="D383" s="60"/>
      <c r="E383" s="73"/>
      <c r="F383" s="73"/>
      <c r="G383" s="74"/>
    </row>
    <row r="384" spans="1:7" s="51" customFormat="1">
      <c r="A384" s="102">
        <v>34.01</v>
      </c>
      <c r="B384" s="148" t="s">
        <v>78</v>
      </c>
      <c r="C384" s="104">
        <v>16.2</v>
      </c>
      <c r="D384" s="105" t="s">
        <v>8</v>
      </c>
      <c r="E384" s="106"/>
      <c r="F384" s="106"/>
      <c r="G384" s="113"/>
    </row>
    <row r="385" spans="1:7" s="119" customFormat="1" ht="30">
      <c r="A385" s="111">
        <v>34.020000000000003</v>
      </c>
      <c r="B385" s="117" t="s">
        <v>221</v>
      </c>
      <c r="C385" s="104">
        <v>16.2</v>
      </c>
      <c r="D385" s="105" t="s">
        <v>8</v>
      </c>
      <c r="E385" s="106"/>
      <c r="F385" s="106"/>
      <c r="G385" s="147"/>
    </row>
    <row r="386" spans="1:7" s="51" customFormat="1">
      <c r="A386" s="102">
        <v>34.03</v>
      </c>
      <c r="B386" s="148" t="s">
        <v>79</v>
      </c>
      <c r="C386" s="104">
        <v>16.8</v>
      </c>
      <c r="D386" s="105" t="s">
        <v>14</v>
      </c>
      <c r="E386" s="106"/>
      <c r="F386" s="106"/>
      <c r="G386" s="113"/>
    </row>
    <row r="387" spans="1:7" s="51" customFormat="1" ht="15.75">
      <c r="A387" s="109"/>
      <c r="B387" s="110"/>
      <c r="C387" s="73"/>
      <c r="D387" s="60"/>
      <c r="E387" s="73"/>
      <c r="F387" s="258"/>
      <c r="G387" s="70">
        <f>SUM(F384:F386)</f>
        <v>0</v>
      </c>
    </row>
    <row r="388" spans="1:7" s="51" customFormat="1" ht="15.75">
      <c r="A388" s="91" t="s">
        <v>330</v>
      </c>
      <c r="B388" s="92" t="s">
        <v>222</v>
      </c>
      <c r="C388" s="81"/>
      <c r="D388" s="82"/>
      <c r="E388" s="81"/>
      <c r="F388" s="81"/>
      <c r="G388" s="93"/>
    </row>
    <row r="389" spans="1:7" s="51" customFormat="1">
      <c r="A389" s="102">
        <v>35.01</v>
      </c>
      <c r="B389" s="148" t="s">
        <v>184</v>
      </c>
      <c r="C389" s="104">
        <v>1.7</v>
      </c>
      <c r="D389" s="105" t="s">
        <v>8</v>
      </c>
      <c r="E389" s="106"/>
      <c r="F389" s="106"/>
      <c r="G389" s="113"/>
    </row>
    <row r="390" spans="1:7" s="51" customFormat="1">
      <c r="A390" s="102">
        <v>35.020000000000003</v>
      </c>
      <c r="B390" s="148" t="s">
        <v>55</v>
      </c>
      <c r="C390" s="104">
        <v>4.4000000000000004</v>
      </c>
      <c r="D390" s="105" t="s">
        <v>14</v>
      </c>
      <c r="E390" s="146"/>
      <c r="F390" s="106"/>
      <c r="G390" s="113"/>
    </row>
    <row r="391" spans="1:7" s="51" customFormat="1" ht="15.75">
      <c r="A391" s="121"/>
      <c r="B391" s="116"/>
      <c r="C391" s="59"/>
      <c r="D391" s="60"/>
      <c r="E391" s="69"/>
      <c r="F391" s="69"/>
      <c r="G391" s="151">
        <f>SUM(F389:F390)</f>
        <v>0</v>
      </c>
    </row>
    <row r="392" spans="1:7" s="51" customFormat="1" ht="15.75">
      <c r="A392" s="152" t="s">
        <v>331</v>
      </c>
      <c r="B392" s="72" t="s">
        <v>61</v>
      </c>
      <c r="C392" s="73"/>
      <c r="D392" s="60"/>
      <c r="E392" s="73"/>
      <c r="F392" s="73"/>
      <c r="G392" s="138"/>
    </row>
    <row r="393" spans="1:7" s="119" customFormat="1" ht="30">
      <c r="A393" s="111">
        <v>36.01</v>
      </c>
      <c r="B393" s="117" t="s">
        <v>193</v>
      </c>
      <c r="C393" s="104">
        <v>1.89</v>
      </c>
      <c r="D393" s="105" t="s">
        <v>8</v>
      </c>
      <c r="E393" s="106"/>
      <c r="F393" s="106"/>
      <c r="G393" s="120"/>
    </row>
    <row r="394" spans="1:7" s="119" customFormat="1" ht="30">
      <c r="A394" s="111">
        <v>36.020000000000003</v>
      </c>
      <c r="B394" s="117" t="s">
        <v>333</v>
      </c>
      <c r="C394" s="104">
        <v>2.1</v>
      </c>
      <c r="D394" s="105" t="s">
        <v>8</v>
      </c>
      <c r="E394" s="106"/>
      <c r="F394" s="106"/>
      <c r="G394" s="120"/>
    </row>
    <row r="395" spans="1:7" s="119" customFormat="1" ht="15.75">
      <c r="A395" s="156"/>
      <c r="B395" s="157"/>
      <c r="C395" s="81"/>
      <c r="D395" s="82"/>
      <c r="E395" s="81"/>
      <c r="F395" s="81"/>
      <c r="G395" s="158">
        <f>SUM(F393:F394)</f>
        <v>0</v>
      </c>
    </row>
    <row r="396" spans="1:7" s="119" customFormat="1" ht="15.75">
      <c r="A396" s="159" t="s">
        <v>332</v>
      </c>
      <c r="B396" s="160" t="s">
        <v>196</v>
      </c>
      <c r="C396" s="81"/>
      <c r="D396" s="82"/>
      <c r="E396" s="81"/>
      <c r="F396" s="81"/>
      <c r="G396" s="161"/>
    </row>
    <row r="397" spans="1:7" s="119" customFormat="1" ht="30">
      <c r="A397" s="111">
        <v>37.01</v>
      </c>
      <c r="B397" s="117" t="s">
        <v>197</v>
      </c>
      <c r="C397" s="104">
        <v>0.95</v>
      </c>
      <c r="D397" s="105" t="s">
        <v>8</v>
      </c>
      <c r="E397" s="106"/>
      <c r="F397" s="106"/>
      <c r="G397" s="120"/>
    </row>
    <row r="398" spans="1:7" s="119" customFormat="1">
      <c r="A398" s="111">
        <v>37.020000000000003</v>
      </c>
      <c r="B398" s="117" t="s">
        <v>777</v>
      </c>
      <c r="C398" s="104">
        <v>10.23</v>
      </c>
      <c r="D398" s="105" t="s">
        <v>59</v>
      </c>
      <c r="E398" s="106"/>
      <c r="F398" s="106"/>
      <c r="G398" s="120"/>
    </row>
    <row r="399" spans="1:7" s="119" customFormat="1" ht="15.75">
      <c r="A399" s="162"/>
      <c r="B399" s="163"/>
      <c r="C399" s="59"/>
      <c r="D399" s="60"/>
      <c r="E399" s="69"/>
      <c r="F399" s="69"/>
      <c r="G399" s="158">
        <f>SUM(F397:F398)</f>
        <v>0</v>
      </c>
    </row>
    <row r="400" spans="1:7" s="119" customFormat="1" ht="15.75">
      <c r="A400" s="159" t="s">
        <v>335</v>
      </c>
      <c r="B400" s="160" t="s">
        <v>38</v>
      </c>
      <c r="C400" s="81"/>
      <c r="D400" s="82"/>
      <c r="E400" s="81"/>
      <c r="F400" s="81"/>
      <c r="G400" s="161"/>
    </row>
    <row r="401" spans="1:7" s="119" customFormat="1" ht="30">
      <c r="A401" s="111">
        <v>38.01</v>
      </c>
      <c r="B401" s="145" t="s">
        <v>781</v>
      </c>
      <c r="C401" s="104">
        <v>125.27</v>
      </c>
      <c r="D401" s="105" t="s">
        <v>8</v>
      </c>
      <c r="E401" s="106"/>
      <c r="F401" s="106"/>
      <c r="G401" s="120"/>
    </row>
    <row r="402" spans="1:7" s="119" customFormat="1">
      <c r="A402" s="111">
        <v>38.020000000000003</v>
      </c>
      <c r="B402" s="145" t="s">
        <v>782</v>
      </c>
      <c r="C402" s="104">
        <v>72.87</v>
      </c>
      <c r="D402" s="105" t="s">
        <v>8</v>
      </c>
      <c r="E402" s="106"/>
      <c r="F402" s="106"/>
      <c r="G402" s="120"/>
    </row>
    <row r="403" spans="1:7" s="119" customFormat="1">
      <c r="A403" s="111">
        <v>38.03</v>
      </c>
      <c r="B403" s="145" t="s">
        <v>204</v>
      </c>
      <c r="C403" s="104">
        <v>52.4</v>
      </c>
      <c r="D403" s="105" t="s">
        <v>8</v>
      </c>
      <c r="E403" s="106"/>
      <c r="F403" s="106"/>
      <c r="G403" s="120"/>
    </row>
    <row r="404" spans="1:7" s="119" customFormat="1" ht="15.75">
      <c r="A404" s="162"/>
      <c r="B404" s="163"/>
      <c r="C404" s="59"/>
      <c r="D404" s="60"/>
      <c r="E404" s="69"/>
      <c r="F404" s="69"/>
      <c r="G404" s="158">
        <f>SUM(F401:F403)</f>
        <v>0</v>
      </c>
    </row>
    <row r="405" spans="1:7" s="119" customFormat="1" ht="35.25" customHeight="1">
      <c r="A405" s="159" t="s">
        <v>363</v>
      </c>
      <c r="B405" s="164" t="s">
        <v>430</v>
      </c>
      <c r="C405" s="73"/>
      <c r="D405" s="60"/>
      <c r="E405" s="73"/>
      <c r="F405" s="73"/>
      <c r="G405" s="165"/>
    </row>
    <row r="406" spans="1:7" s="51" customFormat="1">
      <c r="A406" s="102">
        <v>39.01</v>
      </c>
      <c r="B406" s="148" t="s">
        <v>116</v>
      </c>
      <c r="C406" s="104">
        <v>1</v>
      </c>
      <c r="D406" s="105" t="s">
        <v>9</v>
      </c>
      <c r="E406" s="106"/>
      <c r="F406" s="106"/>
      <c r="G406" s="107"/>
    </row>
    <row r="407" spans="1:7" s="119" customFormat="1">
      <c r="A407" s="111">
        <v>39.020000000000003</v>
      </c>
      <c r="B407" s="145" t="s">
        <v>342</v>
      </c>
      <c r="C407" s="104">
        <v>6.6</v>
      </c>
      <c r="D407" s="105" t="s">
        <v>19</v>
      </c>
      <c r="E407" s="106"/>
      <c r="F407" s="106"/>
      <c r="G407" s="120"/>
    </row>
    <row r="408" spans="1:7" s="119" customFormat="1" ht="30">
      <c r="A408" s="111">
        <v>39.03</v>
      </c>
      <c r="B408" s="145" t="s">
        <v>114</v>
      </c>
      <c r="C408" s="104">
        <v>8.58</v>
      </c>
      <c r="D408" s="105" t="s">
        <v>19</v>
      </c>
      <c r="E408" s="27"/>
      <c r="F408" s="106"/>
      <c r="G408" s="120"/>
    </row>
    <row r="409" spans="1:7" s="119" customFormat="1" ht="30">
      <c r="A409" s="111">
        <v>39.04</v>
      </c>
      <c r="B409" s="30" t="s">
        <v>436</v>
      </c>
      <c r="C409" s="104">
        <v>12.9</v>
      </c>
      <c r="D409" s="26" t="s">
        <v>19</v>
      </c>
      <c r="E409" s="106"/>
      <c r="F409" s="106"/>
      <c r="G409" s="147"/>
    </row>
    <row r="410" spans="1:7" s="119" customFormat="1" ht="30">
      <c r="A410" s="111">
        <v>39.049999999999997</v>
      </c>
      <c r="B410" s="112" t="s">
        <v>437</v>
      </c>
      <c r="C410" s="104">
        <v>0.56000000000000005</v>
      </c>
      <c r="D410" s="105" t="s">
        <v>19</v>
      </c>
      <c r="E410" s="27"/>
      <c r="F410" s="106"/>
      <c r="G410" s="120"/>
    </row>
    <row r="411" spans="1:7" s="119" customFormat="1">
      <c r="A411" s="111">
        <v>39.06</v>
      </c>
      <c r="B411" s="112" t="s">
        <v>344</v>
      </c>
      <c r="C411" s="104">
        <v>0.36</v>
      </c>
      <c r="D411" s="105" t="s">
        <v>19</v>
      </c>
      <c r="E411" s="106"/>
      <c r="F411" s="106"/>
      <c r="G411" s="120"/>
    </row>
    <row r="412" spans="1:7" s="119" customFormat="1" ht="30">
      <c r="A412" s="111">
        <v>39.07</v>
      </c>
      <c r="B412" s="166" t="s">
        <v>345</v>
      </c>
      <c r="C412" s="104">
        <v>0.47</v>
      </c>
      <c r="D412" s="105" t="s">
        <v>19</v>
      </c>
      <c r="E412" s="27"/>
      <c r="F412" s="106"/>
      <c r="G412" s="147"/>
    </row>
    <row r="413" spans="1:7" s="119" customFormat="1" ht="30">
      <c r="A413" s="111">
        <v>39.08</v>
      </c>
      <c r="B413" s="112" t="s">
        <v>438</v>
      </c>
      <c r="C413" s="104">
        <v>0.28000000000000003</v>
      </c>
      <c r="D413" s="105" t="s">
        <v>19</v>
      </c>
      <c r="E413" s="106"/>
      <c r="F413" s="106"/>
      <c r="G413" s="120"/>
    </row>
    <row r="414" spans="1:7" s="119" customFormat="1" ht="30">
      <c r="A414" s="111">
        <v>39.090000000000003</v>
      </c>
      <c r="B414" s="112" t="s">
        <v>439</v>
      </c>
      <c r="C414" s="104">
        <v>3.35</v>
      </c>
      <c r="D414" s="105" t="s">
        <v>8</v>
      </c>
      <c r="E414" s="106"/>
      <c r="F414" s="106"/>
      <c r="G414" s="120"/>
    </row>
    <row r="415" spans="1:7" s="119" customFormat="1" ht="30">
      <c r="A415" s="111">
        <v>39.1</v>
      </c>
      <c r="B415" s="145" t="s">
        <v>440</v>
      </c>
      <c r="C415" s="104">
        <v>15.5</v>
      </c>
      <c r="D415" s="105" t="s">
        <v>8</v>
      </c>
      <c r="E415" s="106"/>
      <c r="F415" s="106"/>
      <c r="G415" s="147"/>
    </row>
    <row r="416" spans="1:7" s="119" customFormat="1">
      <c r="A416" s="111">
        <v>39.11</v>
      </c>
      <c r="B416" s="145" t="s">
        <v>55</v>
      </c>
      <c r="C416" s="104">
        <v>2.35</v>
      </c>
      <c r="D416" s="105" t="s">
        <v>14</v>
      </c>
      <c r="E416" s="146"/>
      <c r="F416" s="106"/>
      <c r="G416" s="147"/>
    </row>
    <row r="417" spans="1:7" s="119" customFormat="1" ht="30">
      <c r="A417" s="111">
        <v>39.119999999999997</v>
      </c>
      <c r="B417" s="167" t="s">
        <v>190</v>
      </c>
      <c r="C417" s="106">
        <v>11.16</v>
      </c>
      <c r="D417" s="105" t="s">
        <v>14</v>
      </c>
      <c r="E417" s="106"/>
      <c r="F417" s="106"/>
      <c r="G417" s="147"/>
    </row>
    <row r="418" spans="1:7" s="119" customFormat="1">
      <c r="A418" s="111">
        <v>39.130000000000003</v>
      </c>
      <c r="B418" s="145" t="s">
        <v>189</v>
      </c>
      <c r="C418" s="106">
        <v>0.4</v>
      </c>
      <c r="D418" s="105" t="s">
        <v>14</v>
      </c>
      <c r="E418" s="146"/>
      <c r="F418" s="106"/>
      <c r="G418" s="147"/>
    </row>
    <row r="419" spans="1:7" s="119" customFormat="1" ht="30">
      <c r="A419" s="111">
        <v>39.14</v>
      </c>
      <c r="B419" s="117" t="s">
        <v>444</v>
      </c>
      <c r="C419" s="106">
        <v>3</v>
      </c>
      <c r="D419" s="105" t="s">
        <v>8</v>
      </c>
      <c r="E419" s="106"/>
      <c r="F419" s="106"/>
      <c r="G419" s="147"/>
    </row>
    <row r="420" spans="1:7" s="119" customFormat="1">
      <c r="A420" s="111">
        <v>39.15</v>
      </c>
      <c r="B420" s="168" t="s">
        <v>441</v>
      </c>
      <c r="C420" s="104">
        <v>25</v>
      </c>
      <c r="D420" s="105" t="s">
        <v>10</v>
      </c>
      <c r="E420" s="104"/>
      <c r="F420" s="106"/>
      <c r="G420" s="147"/>
    </row>
    <row r="421" spans="1:7" s="119" customFormat="1" ht="30">
      <c r="A421" s="111">
        <v>39.159999999999997</v>
      </c>
      <c r="B421" s="168" t="s">
        <v>442</v>
      </c>
      <c r="C421" s="104">
        <v>41</v>
      </c>
      <c r="D421" s="105" t="s">
        <v>8</v>
      </c>
      <c r="E421" s="106"/>
      <c r="F421" s="106"/>
      <c r="G421" s="147"/>
    </row>
    <row r="422" spans="1:7" s="119" customFormat="1">
      <c r="A422" s="111">
        <v>39.17</v>
      </c>
      <c r="B422" s="168" t="s">
        <v>443</v>
      </c>
      <c r="C422" s="104">
        <v>43</v>
      </c>
      <c r="D422" s="105" t="s">
        <v>14</v>
      </c>
      <c r="E422" s="106"/>
      <c r="F422" s="106"/>
      <c r="G422" s="147"/>
    </row>
    <row r="423" spans="1:7" s="119" customFormat="1" ht="30">
      <c r="A423" s="111">
        <v>39.18</v>
      </c>
      <c r="B423" s="168" t="s">
        <v>445</v>
      </c>
      <c r="C423" s="104">
        <v>11.73</v>
      </c>
      <c r="D423" s="105" t="s">
        <v>8</v>
      </c>
      <c r="E423" s="106"/>
      <c r="F423" s="106"/>
      <c r="G423" s="147"/>
    </row>
    <row r="424" spans="1:7" s="119" customFormat="1" ht="30">
      <c r="A424" s="111">
        <v>39.19</v>
      </c>
      <c r="B424" s="167" t="s">
        <v>447</v>
      </c>
      <c r="C424" s="104">
        <v>2</v>
      </c>
      <c r="D424" s="105" t="s">
        <v>10</v>
      </c>
      <c r="E424" s="106"/>
      <c r="F424" s="106"/>
      <c r="G424" s="147"/>
    </row>
    <row r="425" spans="1:7" s="119" customFormat="1">
      <c r="A425" s="111">
        <v>39.200000000000003</v>
      </c>
      <c r="B425" s="168" t="s">
        <v>446</v>
      </c>
      <c r="C425" s="104">
        <v>2</v>
      </c>
      <c r="D425" s="105" t="s">
        <v>10</v>
      </c>
      <c r="E425" s="106"/>
      <c r="F425" s="106"/>
      <c r="G425" s="147"/>
    </row>
    <row r="426" spans="1:7" s="119" customFormat="1" ht="30">
      <c r="A426" s="111">
        <v>39.21</v>
      </c>
      <c r="B426" s="168" t="s">
        <v>448</v>
      </c>
      <c r="C426" s="104">
        <v>1</v>
      </c>
      <c r="D426" s="105" t="s">
        <v>10</v>
      </c>
      <c r="E426" s="106"/>
      <c r="F426" s="106"/>
      <c r="G426" s="147"/>
    </row>
    <row r="427" spans="1:7" s="119" customFormat="1" ht="45">
      <c r="A427" s="111">
        <v>39.22</v>
      </c>
      <c r="B427" s="167" t="s">
        <v>526</v>
      </c>
      <c r="C427" s="104">
        <v>1</v>
      </c>
      <c r="D427" s="105" t="s">
        <v>10</v>
      </c>
      <c r="E427" s="106"/>
      <c r="F427" s="106"/>
      <c r="G427" s="147"/>
    </row>
    <row r="428" spans="1:7" s="119" customFormat="1">
      <c r="A428" s="111">
        <v>39.229999999999997</v>
      </c>
      <c r="B428" s="168" t="s">
        <v>449</v>
      </c>
      <c r="C428" s="104">
        <v>1.74</v>
      </c>
      <c r="D428" s="105" t="s">
        <v>19</v>
      </c>
      <c r="E428" s="104"/>
      <c r="F428" s="106"/>
      <c r="G428" s="147"/>
    </row>
    <row r="429" spans="1:7" s="119" customFormat="1">
      <c r="A429" s="111">
        <v>39.24</v>
      </c>
      <c r="B429" s="168" t="s">
        <v>450</v>
      </c>
      <c r="C429" s="104">
        <v>17.36</v>
      </c>
      <c r="D429" s="105" t="s">
        <v>8</v>
      </c>
      <c r="E429" s="104"/>
      <c r="F429" s="106"/>
      <c r="G429" s="147"/>
    </row>
    <row r="430" spans="1:7" s="119" customFormat="1" ht="15.75">
      <c r="A430" s="162"/>
      <c r="B430" s="163"/>
      <c r="C430" s="59"/>
      <c r="D430" s="60"/>
      <c r="E430" s="69"/>
      <c r="F430" s="69"/>
      <c r="G430" s="158">
        <f>SUM(F406:F429)</f>
        <v>0</v>
      </c>
    </row>
    <row r="431" spans="1:7" s="119" customFormat="1" ht="15.75">
      <c r="A431" s="159" t="s">
        <v>364</v>
      </c>
      <c r="B431" s="164" t="s">
        <v>429</v>
      </c>
      <c r="C431" s="73"/>
      <c r="D431" s="60"/>
      <c r="E431" s="73"/>
      <c r="F431" s="73"/>
      <c r="G431" s="165"/>
    </row>
    <row r="432" spans="1:7" s="119" customFormat="1">
      <c r="A432" s="111">
        <v>40.01</v>
      </c>
      <c r="B432" s="145" t="s">
        <v>116</v>
      </c>
      <c r="C432" s="104">
        <v>1</v>
      </c>
      <c r="D432" s="105" t="s">
        <v>9</v>
      </c>
      <c r="E432" s="106"/>
      <c r="F432" s="106"/>
      <c r="G432" s="120"/>
    </row>
    <row r="433" spans="1:7" s="119" customFormat="1">
      <c r="A433" s="111">
        <v>40.020000000000003</v>
      </c>
      <c r="B433" s="145" t="s">
        <v>342</v>
      </c>
      <c r="C433" s="104">
        <v>12</v>
      </c>
      <c r="D433" s="105" t="s">
        <v>19</v>
      </c>
      <c r="E433" s="106"/>
      <c r="F433" s="106"/>
      <c r="G433" s="120"/>
    </row>
    <row r="434" spans="1:7" s="119" customFormat="1" ht="30">
      <c r="A434" s="111">
        <v>40.03</v>
      </c>
      <c r="B434" s="145" t="s">
        <v>114</v>
      </c>
      <c r="C434" s="104">
        <v>15.6</v>
      </c>
      <c r="D434" s="105" t="s">
        <v>19</v>
      </c>
      <c r="E434" s="27"/>
      <c r="F434" s="106"/>
      <c r="G434" s="120"/>
    </row>
    <row r="435" spans="1:7" s="119" customFormat="1" ht="30">
      <c r="A435" s="111">
        <v>40.04</v>
      </c>
      <c r="B435" s="30" t="s">
        <v>436</v>
      </c>
      <c r="C435" s="104">
        <v>35</v>
      </c>
      <c r="D435" s="26" t="s">
        <v>19</v>
      </c>
      <c r="E435" s="106"/>
      <c r="F435" s="106"/>
      <c r="G435" s="147"/>
    </row>
    <row r="436" spans="1:7" s="119" customFormat="1">
      <c r="A436" s="111">
        <v>40.049999999999997</v>
      </c>
      <c r="B436" s="168" t="s">
        <v>473</v>
      </c>
      <c r="C436" s="104">
        <v>110</v>
      </c>
      <c r="D436" s="105" t="s">
        <v>8</v>
      </c>
      <c r="E436" s="106"/>
      <c r="F436" s="106"/>
      <c r="G436" s="147"/>
    </row>
    <row r="437" spans="1:7" s="119" customFormat="1" ht="30">
      <c r="A437" s="111">
        <v>40.06</v>
      </c>
      <c r="B437" s="167" t="s">
        <v>481</v>
      </c>
      <c r="C437" s="104">
        <v>5.0999999999999996</v>
      </c>
      <c r="D437" s="105" t="s">
        <v>8</v>
      </c>
      <c r="E437" s="106"/>
      <c r="F437" s="106"/>
      <c r="G437" s="147"/>
    </row>
    <row r="438" spans="1:7" s="119" customFormat="1">
      <c r="A438" s="111">
        <v>40.07</v>
      </c>
      <c r="B438" s="168" t="s">
        <v>443</v>
      </c>
      <c r="C438" s="104">
        <v>31.97</v>
      </c>
      <c r="D438" s="105" t="s">
        <v>14</v>
      </c>
      <c r="E438" s="106"/>
      <c r="F438" s="106"/>
      <c r="G438" s="147"/>
    </row>
    <row r="439" spans="1:7" s="119" customFormat="1">
      <c r="A439" s="111">
        <v>40.08</v>
      </c>
      <c r="B439" s="168" t="s">
        <v>472</v>
      </c>
      <c r="C439" s="104">
        <v>4</v>
      </c>
      <c r="D439" s="105" t="s">
        <v>10</v>
      </c>
      <c r="E439" s="106"/>
      <c r="F439" s="106"/>
      <c r="G439" s="147"/>
    </row>
    <row r="440" spans="1:7" s="119" customFormat="1" ht="30">
      <c r="A440" s="111">
        <v>40.090000000000003</v>
      </c>
      <c r="B440" s="166" t="s">
        <v>482</v>
      </c>
      <c r="C440" s="104">
        <v>1</v>
      </c>
      <c r="D440" s="105" t="s">
        <v>9</v>
      </c>
      <c r="E440" s="106"/>
      <c r="F440" s="106"/>
      <c r="G440" s="147"/>
    </row>
    <row r="441" spans="1:7" s="119" customFormat="1">
      <c r="A441" s="111">
        <v>40.1</v>
      </c>
      <c r="B441" s="168" t="s">
        <v>449</v>
      </c>
      <c r="C441" s="104">
        <v>1.2</v>
      </c>
      <c r="D441" s="105" t="s">
        <v>19</v>
      </c>
      <c r="E441" s="104"/>
      <c r="F441" s="106"/>
      <c r="G441" s="147"/>
    </row>
    <row r="442" spans="1:7" s="119" customFormat="1">
      <c r="A442" s="111">
        <v>40.11</v>
      </c>
      <c r="B442" s="168" t="s">
        <v>450</v>
      </c>
      <c r="C442" s="104">
        <v>6</v>
      </c>
      <c r="D442" s="105" t="s">
        <v>8</v>
      </c>
      <c r="E442" s="104"/>
      <c r="F442" s="106"/>
      <c r="G442" s="147"/>
    </row>
    <row r="443" spans="1:7" s="51" customFormat="1" ht="15.75">
      <c r="A443" s="109"/>
      <c r="B443" s="116"/>
      <c r="C443" s="59"/>
      <c r="D443" s="60"/>
      <c r="E443" s="69"/>
      <c r="F443" s="69"/>
      <c r="G443" s="70">
        <f>SUM(F432:F442)</f>
        <v>0</v>
      </c>
    </row>
    <row r="444" spans="1:7" s="51" customFormat="1" ht="15.75">
      <c r="A444" s="91" t="s">
        <v>365</v>
      </c>
      <c r="B444" s="169" t="s">
        <v>428</v>
      </c>
      <c r="C444" s="73"/>
      <c r="D444" s="60"/>
      <c r="E444" s="73"/>
      <c r="F444" s="73"/>
      <c r="G444" s="170"/>
    </row>
    <row r="445" spans="1:7" s="119" customFormat="1" ht="45">
      <c r="A445" s="171">
        <v>41.01</v>
      </c>
      <c r="B445" s="172" t="s">
        <v>576</v>
      </c>
      <c r="C445" s="104">
        <v>73.44</v>
      </c>
      <c r="D445" s="105" t="s">
        <v>14</v>
      </c>
      <c r="E445" s="106"/>
      <c r="F445" s="106"/>
      <c r="G445" s="147"/>
    </row>
    <row r="446" spans="1:7" s="119" customFormat="1" ht="75">
      <c r="A446" s="325">
        <v>41.02</v>
      </c>
      <c r="B446" s="324" t="s">
        <v>486</v>
      </c>
      <c r="C446" s="326">
        <v>1</v>
      </c>
      <c r="D446" s="327" t="s">
        <v>10</v>
      </c>
      <c r="E446" s="328"/>
      <c r="F446" s="328"/>
      <c r="G446" s="329"/>
    </row>
    <row r="447" spans="1:7" s="119" customFormat="1" ht="45">
      <c r="A447" s="111">
        <v>41.03</v>
      </c>
      <c r="B447" s="167" t="s">
        <v>530</v>
      </c>
      <c r="C447" s="104">
        <v>4.25</v>
      </c>
      <c r="D447" s="105" t="s">
        <v>14</v>
      </c>
      <c r="E447" s="106"/>
      <c r="F447" s="106"/>
      <c r="G447" s="147"/>
    </row>
    <row r="448" spans="1:7" s="119" customFormat="1" ht="30">
      <c r="A448" s="111">
        <v>41.04</v>
      </c>
      <c r="B448" s="167" t="s">
        <v>474</v>
      </c>
      <c r="C448" s="104">
        <v>34.86</v>
      </c>
      <c r="D448" s="105" t="s">
        <v>59</v>
      </c>
      <c r="E448" s="106"/>
      <c r="F448" s="106"/>
      <c r="G448" s="147"/>
    </row>
    <row r="449" spans="1:7" s="119" customFormat="1" ht="30">
      <c r="A449" s="111">
        <v>41.05</v>
      </c>
      <c r="B449" s="167" t="s">
        <v>783</v>
      </c>
      <c r="C449" s="104">
        <v>309.89</v>
      </c>
      <c r="D449" s="105" t="s">
        <v>59</v>
      </c>
      <c r="E449" s="106"/>
      <c r="F449" s="106"/>
      <c r="G449" s="147"/>
    </row>
    <row r="450" spans="1:7" s="119" customFormat="1" ht="45">
      <c r="A450" s="111">
        <v>41.06</v>
      </c>
      <c r="B450" s="167" t="s">
        <v>464</v>
      </c>
      <c r="C450" s="104">
        <v>10.6</v>
      </c>
      <c r="D450" s="105" t="s">
        <v>14</v>
      </c>
      <c r="E450" s="106"/>
      <c r="F450" s="106"/>
      <c r="G450" s="147"/>
    </row>
    <row r="451" spans="1:7" s="119" customFormat="1" ht="45">
      <c r="A451" s="111">
        <v>41.07</v>
      </c>
      <c r="B451" s="167" t="s">
        <v>484</v>
      </c>
      <c r="C451" s="104">
        <v>2</v>
      </c>
      <c r="D451" s="105" t="s">
        <v>10</v>
      </c>
      <c r="E451" s="106"/>
      <c r="F451" s="106"/>
      <c r="G451" s="147"/>
    </row>
    <row r="452" spans="1:7" s="119" customFormat="1" ht="45">
      <c r="A452" s="111">
        <v>41.08</v>
      </c>
      <c r="B452" s="167" t="s">
        <v>463</v>
      </c>
      <c r="C452" s="104">
        <v>2</v>
      </c>
      <c r="D452" s="105" t="s">
        <v>10</v>
      </c>
      <c r="E452" s="106"/>
      <c r="F452" s="106"/>
      <c r="G452" s="147"/>
    </row>
    <row r="453" spans="1:7" s="119" customFormat="1">
      <c r="A453" s="111">
        <v>41.09</v>
      </c>
      <c r="B453" s="166" t="s">
        <v>471</v>
      </c>
      <c r="C453" s="104">
        <v>10</v>
      </c>
      <c r="D453" s="105" t="s">
        <v>10</v>
      </c>
      <c r="E453" s="106"/>
      <c r="F453" s="106"/>
      <c r="G453" s="147"/>
    </row>
    <row r="454" spans="1:7" s="51" customFormat="1" ht="15.75">
      <c r="A454" s="109"/>
      <c r="B454" s="116"/>
      <c r="C454" s="59"/>
      <c r="D454" s="60"/>
      <c r="E454" s="69"/>
      <c r="F454" s="69"/>
      <c r="G454" s="70">
        <f>SUM(F445:F453)</f>
        <v>0</v>
      </c>
    </row>
    <row r="455" spans="1:7" s="51" customFormat="1" ht="48" customHeight="1">
      <c r="A455" s="91" t="s">
        <v>366</v>
      </c>
      <c r="B455" s="169" t="s">
        <v>483</v>
      </c>
      <c r="C455" s="73"/>
      <c r="D455" s="60"/>
      <c r="E455" s="73"/>
      <c r="F455" s="73"/>
      <c r="G455" s="170"/>
    </row>
    <row r="456" spans="1:7" s="119" customFormat="1">
      <c r="A456" s="111">
        <v>42.01</v>
      </c>
      <c r="B456" s="145" t="s">
        <v>116</v>
      </c>
      <c r="C456" s="104">
        <v>1</v>
      </c>
      <c r="D456" s="105" t="s">
        <v>9</v>
      </c>
      <c r="E456" s="106"/>
      <c r="F456" s="106"/>
      <c r="G456" s="120"/>
    </row>
    <row r="457" spans="1:7" s="119" customFormat="1">
      <c r="A457" s="111">
        <v>42.02</v>
      </c>
      <c r="B457" s="145" t="s">
        <v>342</v>
      </c>
      <c r="C457" s="104">
        <v>2.0499999999999998</v>
      </c>
      <c r="D457" s="105" t="s">
        <v>19</v>
      </c>
      <c r="E457" s="106"/>
      <c r="F457" s="106"/>
      <c r="G457" s="120"/>
    </row>
    <row r="458" spans="1:7" s="119" customFormat="1" ht="30">
      <c r="A458" s="111">
        <v>42.03</v>
      </c>
      <c r="B458" s="145" t="s">
        <v>114</v>
      </c>
      <c r="C458" s="104">
        <v>2.7</v>
      </c>
      <c r="D458" s="105" t="s">
        <v>19</v>
      </c>
      <c r="E458" s="27"/>
      <c r="F458" s="106"/>
      <c r="G458" s="120"/>
    </row>
    <row r="459" spans="1:7" s="119" customFormat="1" ht="30">
      <c r="A459" s="111">
        <v>42.04</v>
      </c>
      <c r="B459" s="30" t="s">
        <v>436</v>
      </c>
      <c r="C459" s="104">
        <v>5.5</v>
      </c>
      <c r="D459" s="26" t="s">
        <v>19</v>
      </c>
      <c r="E459" s="106"/>
      <c r="F459" s="106"/>
      <c r="G459" s="147"/>
    </row>
    <row r="460" spans="1:7" s="119" customFormat="1">
      <c r="A460" s="111">
        <v>42.05</v>
      </c>
      <c r="B460" s="168" t="s">
        <v>487</v>
      </c>
      <c r="C460" s="104">
        <v>20.5</v>
      </c>
      <c r="D460" s="105" t="s">
        <v>8</v>
      </c>
      <c r="E460" s="106"/>
      <c r="F460" s="106"/>
      <c r="G460" s="147"/>
    </row>
    <row r="461" spans="1:7" s="119" customFormat="1">
      <c r="A461" s="111">
        <v>42.06</v>
      </c>
      <c r="B461" s="168" t="s">
        <v>443</v>
      </c>
      <c r="C461" s="104">
        <v>11.5</v>
      </c>
      <c r="D461" s="105" t="s">
        <v>14</v>
      </c>
      <c r="E461" s="106"/>
      <c r="F461" s="106"/>
      <c r="G461" s="147"/>
    </row>
    <row r="462" spans="1:7" s="119" customFormat="1">
      <c r="A462" s="111">
        <v>42.07</v>
      </c>
      <c r="B462" s="168" t="s">
        <v>488</v>
      </c>
      <c r="C462" s="104">
        <v>1</v>
      </c>
      <c r="D462" s="105" t="s">
        <v>9</v>
      </c>
      <c r="E462" s="106"/>
      <c r="F462" s="106"/>
      <c r="G462" s="147"/>
    </row>
    <row r="463" spans="1:7" s="119" customFormat="1" ht="15.75">
      <c r="A463" s="162"/>
      <c r="B463" s="163"/>
      <c r="C463" s="59"/>
      <c r="D463" s="60"/>
      <c r="E463" s="69"/>
      <c r="F463" s="69"/>
      <c r="G463" s="158">
        <f>SUM(F456:F462)</f>
        <v>0</v>
      </c>
    </row>
    <row r="464" spans="1:7" s="119" customFormat="1" ht="15.75">
      <c r="A464" s="159" t="s">
        <v>378</v>
      </c>
      <c r="B464" s="164" t="s">
        <v>431</v>
      </c>
      <c r="C464" s="73"/>
      <c r="D464" s="60"/>
      <c r="E464" s="73"/>
      <c r="F464" s="73"/>
      <c r="G464" s="165"/>
    </row>
    <row r="465" spans="1:7" s="119" customFormat="1">
      <c r="A465" s="111">
        <v>43.01</v>
      </c>
      <c r="B465" s="168" t="s">
        <v>453</v>
      </c>
      <c r="C465" s="104">
        <v>1</v>
      </c>
      <c r="D465" s="105" t="s">
        <v>9</v>
      </c>
      <c r="E465" s="106"/>
      <c r="F465" s="106"/>
      <c r="G465" s="147"/>
    </row>
    <row r="466" spans="1:7" s="119" customFormat="1">
      <c r="A466" s="111">
        <v>43.02</v>
      </c>
      <c r="B466" s="166" t="s">
        <v>451</v>
      </c>
      <c r="C466" s="104">
        <v>47.69</v>
      </c>
      <c r="D466" s="105" t="s">
        <v>14</v>
      </c>
      <c r="E466" s="106"/>
      <c r="F466" s="106"/>
      <c r="G466" s="147"/>
    </row>
    <row r="467" spans="1:7" s="119" customFormat="1" ht="45">
      <c r="A467" s="111">
        <v>43.03</v>
      </c>
      <c r="B467" s="173" t="s">
        <v>489</v>
      </c>
      <c r="C467" s="104">
        <v>1.5</v>
      </c>
      <c r="D467" s="105" t="s">
        <v>19</v>
      </c>
      <c r="E467" s="106"/>
      <c r="F467" s="106"/>
      <c r="G467" s="147"/>
    </row>
    <row r="468" spans="1:7" s="119" customFormat="1">
      <c r="A468" s="174">
        <v>43.04</v>
      </c>
      <c r="B468" s="166" t="s">
        <v>479</v>
      </c>
      <c r="C468" s="104">
        <v>47.69</v>
      </c>
      <c r="D468" s="105" t="s">
        <v>8</v>
      </c>
      <c r="E468" s="106"/>
      <c r="F468" s="106"/>
      <c r="G468" s="147"/>
    </row>
    <row r="469" spans="1:7" s="119" customFormat="1">
      <c r="A469" s="175">
        <v>43.05</v>
      </c>
      <c r="B469" s="166" t="s">
        <v>452</v>
      </c>
      <c r="C469" s="104">
        <v>47.69</v>
      </c>
      <c r="D469" s="105" t="s">
        <v>14</v>
      </c>
      <c r="E469" s="106"/>
      <c r="F469" s="106"/>
      <c r="G469" s="147"/>
    </row>
    <row r="470" spans="1:7" s="119" customFormat="1">
      <c r="A470" s="111">
        <v>43.06</v>
      </c>
      <c r="B470" s="166" t="s">
        <v>466</v>
      </c>
      <c r="C470" s="104">
        <v>1</v>
      </c>
      <c r="D470" s="105" t="s">
        <v>10</v>
      </c>
      <c r="E470" s="106"/>
      <c r="F470" s="106"/>
      <c r="G470" s="147"/>
    </row>
    <row r="471" spans="1:7" s="119" customFormat="1">
      <c r="A471" s="175">
        <v>43.07</v>
      </c>
      <c r="B471" s="166" t="s">
        <v>465</v>
      </c>
      <c r="C471" s="104">
        <v>2</v>
      </c>
      <c r="D471" s="105" t="s">
        <v>10</v>
      </c>
      <c r="E471" s="106"/>
      <c r="F471" s="106"/>
      <c r="G471" s="147"/>
    </row>
    <row r="472" spans="1:7" s="119" customFormat="1">
      <c r="A472" s="175">
        <v>43.08</v>
      </c>
      <c r="B472" s="166" t="s">
        <v>470</v>
      </c>
      <c r="C472" s="104">
        <v>1</v>
      </c>
      <c r="D472" s="105" t="s">
        <v>10</v>
      </c>
      <c r="E472" s="106"/>
      <c r="F472" s="106"/>
      <c r="G472" s="147"/>
    </row>
    <row r="473" spans="1:7" s="119" customFormat="1" ht="30">
      <c r="A473" s="175">
        <v>43.09</v>
      </c>
      <c r="B473" s="166" t="s">
        <v>469</v>
      </c>
      <c r="C473" s="104">
        <v>1</v>
      </c>
      <c r="D473" s="105" t="s">
        <v>10</v>
      </c>
      <c r="E473" s="106"/>
      <c r="F473" s="106"/>
      <c r="G473" s="147"/>
    </row>
    <row r="474" spans="1:7" s="119" customFormat="1">
      <c r="A474" s="111">
        <v>43.1</v>
      </c>
      <c r="B474" s="166" t="s">
        <v>475</v>
      </c>
      <c r="C474" s="104">
        <v>8</v>
      </c>
      <c r="D474" s="105" t="s">
        <v>478</v>
      </c>
      <c r="E474" s="106"/>
      <c r="F474" s="106"/>
      <c r="G474" s="147"/>
    </row>
    <row r="475" spans="1:7" s="119" customFormat="1">
      <c r="A475" s="115">
        <v>43.11</v>
      </c>
      <c r="B475" s="166" t="s">
        <v>476</v>
      </c>
      <c r="C475" s="104">
        <v>8</v>
      </c>
      <c r="D475" s="105" t="s">
        <v>478</v>
      </c>
      <c r="E475" s="106"/>
      <c r="F475" s="106"/>
      <c r="G475" s="147"/>
    </row>
    <row r="476" spans="1:7" s="119" customFormat="1">
      <c r="A476" s="111">
        <v>43.12</v>
      </c>
      <c r="B476" s="166" t="s">
        <v>477</v>
      </c>
      <c r="C476" s="104">
        <v>8</v>
      </c>
      <c r="D476" s="105" t="s">
        <v>478</v>
      </c>
      <c r="E476" s="106"/>
      <c r="F476" s="106"/>
      <c r="G476" s="147"/>
    </row>
    <row r="477" spans="1:7" s="119" customFormat="1">
      <c r="A477" s="111">
        <v>43.13</v>
      </c>
      <c r="B477" s="166" t="s">
        <v>454</v>
      </c>
      <c r="C477" s="104">
        <v>1</v>
      </c>
      <c r="D477" s="105" t="s">
        <v>9</v>
      </c>
      <c r="E477" s="106"/>
      <c r="F477" s="106"/>
      <c r="G477" s="147"/>
    </row>
    <row r="478" spans="1:7" s="119" customFormat="1">
      <c r="A478" s="111">
        <v>43.14</v>
      </c>
      <c r="B478" s="166" t="s">
        <v>455</v>
      </c>
      <c r="C478" s="104">
        <v>1</v>
      </c>
      <c r="D478" s="105" t="s">
        <v>9</v>
      </c>
      <c r="E478" s="106"/>
      <c r="F478" s="106"/>
      <c r="G478" s="147"/>
    </row>
    <row r="479" spans="1:7" s="119" customFormat="1" ht="15.75">
      <c r="A479" s="162"/>
      <c r="B479" s="163"/>
      <c r="C479" s="59"/>
      <c r="D479" s="60"/>
      <c r="E479" s="69"/>
      <c r="F479" s="69"/>
      <c r="G479" s="158">
        <f>SUM(F465:F478)</f>
        <v>0</v>
      </c>
    </row>
    <row r="480" spans="1:7" s="51" customFormat="1" ht="66" customHeight="1">
      <c r="A480" s="180" t="s">
        <v>394</v>
      </c>
      <c r="B480" s="176" t="s">
        <v>341</v>
      </c>
      <c r="C480" s="177"/>
      <c r="D480" s="55"/>
      <c r="E480" s="177"/>
      <c r="F480" s="177"/>
      <c r="G480" s="178"/>
    </row>
    <row r="481" spans="1:7" s="51" customFormat="1">
      <c r="A481" s="102">
        <v>44.01</v>
      </c>
      <c r="B481" s="148" t="s">
        <v>116</v>
      </c>
      <c r="C481" s="104">
        <v>1</v>
      </c>
      <c r="D481" s="105" t="s">
        <v>9</v>
      </c>
      <c r="E481" s="106"/>
      <c r="F481" s="106"/>
      <c r="G481" s="107"/>
    </row>
    <row r="482" spans="1:7" s="51" customFormat="1">
      <c r="A482" s="102">
        <v>44.02</v>
      </c>
      <c r="B482" s="148" t="s">
        <v>342</v>
      </c>
      <c r="C482" s="104">
        <v>1.72</v>
      </c>
      <c r="D482" s="105" t="s">
        <v>19</v>
      </c>
      <c r="E482" s="106"/>
      <c r="F482" s="106"/>
      <c r="G482" s="107"/>
    </row>
    <row r="483" spans="1:7" s="51" customFormat="1" ht="30">
      <c r="A483" s="111">
        <v>44.03</v>
      </c>
      <c r="B483" s="148" t="s">
        <v>114</v>
      </c>
      <c r="C483" s="104">
        <v>2.25</v>
      </c>
      <c r="D483" s="105" t="s">
        <v>19</v>
      </c>
      <c r="E483" s="27"/>
      <c r="F483" s="106"/>
      <c r="G483" s="107"/>
    </row>
    <row r="484" spans="1:7" s="51" customFormat="1" ht="30">
      <c r="A484" s="111">
        <v>44.04</v>
      </c>
      <c r="B484" s="118" t="s">
        <v>343</v>
      </c>
      <c r="C484" s="104">
        <v>1.28</v>
      </c>
      <c r="D484" s="105" t="s">
        <v>19</v>
      </c>
      <c r="E484" s="106"/>
      <c r="F484" s="106"/>
      <c r="G484" s="107"/>
    </row>
    <row r="485" spans="1:7" s="51" customFormat="1">
      <c r="A485" s="102">
        <v>44.05</v>
      </c>
      <c r="B485" s="118" t="s">
        <v>344</v>
      </c>
      <c r="C485" s="104">
        <v>0.75</v>
      </c>
      <c r="D485" s="105" t="s">
        <v>19</v>
      </c>
      <c r="E485" s="106"/>
      <c r="F485" s="106"/>
      <c r="G485" s="107"/>
    </row>
    <row r="486" spans="1:7" s="51" customFormat="1" ht="30">
      <c r="A486" s="111">
        <v>44.06</v>
      </c>
      <c r="B486" s="179" t="s">
        <v>345</v>
      </c>
      <c r="C486" s="104">
        <v>1.66</v>
      </c>
      <c r="D486" s="105" t="s">
        <v>19</v>
      </c>
      <c r="E486" s="27"/>
      <c r="F486" s="106"/>
      <c r="G486" s="113"/>
    </row>
    <row r="487" spans="1:7" s="51" customFormat="1">
      <c r="A487" s="102">
        <v>44.07</v>
      </c>
      <c r="B487" s="118" t="s">
        <v>347</v>
      </c>
      <c r="C487" s="104">
        <v>0.32</v>
      </c>
      <c r="D487" s="105" t="s">
        <v>19</v>
      </c>
      <c r="E487" s="106"/>
      <c r="F487" s="106"/>
      <c r="G487" s="107"/>
    </row>
    <row r="488" spans="1:7" s="51" customFormat="1">
      <c r="A488" s="102">
        <v>44.08</v>
      </c>
      <c r="B488" s="118" t="s">
        <v>346</v>
      </c>
      <c r="C488" s="104">
        <v>0.16</v>
      </c>
      <c r="D488" s="105" t="s">
        <v>19</v>
      </c>
      <c r="E488" s="106"/>
      <c r="F488" s="106"/>
      <c r="G488" s="107"/>
    </row>
    <row r="489" spans="1:7" s="51" customFormat="1">
      <c r="A489" s="102">
        <v>44.09</v>
      </c>
      <c r="B489" s="148" t="s">
        <v>49</v>
      </c>
      <c r="C489" s="146">
        <v>0.21</v>
      </c>
      <c r="D489" s="105" t="s">
        <v>8</v>
      </c>
      <c r="E489" s="106"/>
      <c r="F489" s="106"/>
      <c r="G489" s="107"/>
    </row>
    <row r="490" spans="1:7" s="51" customFormat="1">
      <c r="A490" s="102">
        <v>44.1</v>
      </c>
      <c r="B490" s="148" t="s">
        <v>50</v>
      </c>
      <c r="C490" s="104">
        <v>1.6</v>
      </c>
      <c r="D490" s="105" t="s">
        <v>14</v>
      </c>
      <c r="E490" s="106"/>
      <c r="F490" s="106"/>
      <c r="G490" s="107"/>
    </row>
    <row r="491" spans="1:7" s="51" customFormat="1" ht="30">
      <c r="A491" s="111">
        <v>44.11</v>
      </c>
      <c r="B491" s="103" t="s">
        <v>348</v>
      </c>
      <c r="C491" s="104">
        <v>2</v>
      </c>
      <c r="D491" s="105" t="s">
        <v>10</v>
      </c>
      <c r="E491" s="106"/>
      <c r="F491" s="106"/>
      <c r="G491" s="107"/>
    </row>
    <row r="492" spans="1:7" s="51" customFormat="1">
      <c r="A492" s="102">
        <v>44.12</v>
      </c>
      <c r="B492" s="148" t="s">
        <v>349</v>
      </c>
      <c r="C492" s="104">
        <v>8</v>
      </c>
      <c r="D492" s="105" t="s">
        <v>10</v>
      </c>
      <c r="E492" s="106"/>
      <c r="F492" s="106"/>
      <c r="G492" s="107"/>
    </row>
    <row r="493" spans="1:7" s="51" customFormat="1">
      <c r="A493" s="102">
        <v>44.13</v>
      </c>
      <c r="B493" s="148" t="s">
        <v>350</v>
      </c>
      <c r="C493" s="104">
        <v>2</v>
      </c>
      <c r="D493" s="105" t="s">
        <v>10</v>
      </c>
      <c r="E493" s="106"/>
      <c r="F493" s="106"/>
      <c r="G493" s="107"/>
    </row>
    <row r="494" spans="1:7" s="51" customFormat="1" ht="30">
      <c r="A494" s="111">
        <v>44.14</v>
      </c>
      <c r="B494" s="148" t="s">
        <v>351</v>
      </c>
      <c r="C494" s="104">
        <v>19.68</v>
      </c>
      <c r="D494" s="105" t="s">
        <v>90</v>
      </c>
      <c r="E494" s="106"/>
      <c r="F494" s="106"/>
      <c r="G494" s="107"/>
    </row>
    <row r="495" spans="1:7" s="51" customFormat="1">
      <c r="A495" s="102">
        <v>44.15</v>
      </c>
      <c r="B495" s="148" t="s">
        <v>352</v>
      </c>
      <c r="C495" s="104">
        <v>17.45</v>
      </c>
      <c r="D495" s="105" t="s">
        <v>90</v>
      </c>
      <c r="E495" s="106"/>
      <c r="F495" s="106"/>
      <c r="G495" s="107"/>
    </row>
    <row r="496" spans="1:7" s="51" customFormat="1">
      <c r="A496" s="102">
        <v>44.16</v>
      </c>
      <c r="B496" s="148" t="s">
        <v>353</v>
      </c>
      <c r="C496" s="104">
        <v>17.45</v>
      </c>
      <c r="D496" s="105" t="s">
        <v>90</v>
      </c>
      <c r="E496" s="106"/>
      <c r="F496" s="106"/>
      <c r="G496" s="107"/>
    </row>
    <row r="497" spans="1:7" s="51" customFormat="1" ht="30">
      <c r="A497" s="111">
        <v>44.17</v>
      </c>
      <c r="B497" s="148" t="s">
        <v>354</v>
      </c>
      <c r="C497" s="104">
        <v>119</v>
      </c>
      <c r="D497" s="105" t="s">
        <v>90</v>
      </c>
      <c r="E497" s="106"/>
      <c r="F497" s="106"/>
      <c r="G497" s="107"/>
    </row>
    <row r="498" spans="1:7" s="51" customFormat="1">
      <c r="A498" s="102">
        <v>44.18</v>
      </c>
      <c r="B498" s="148" t="s">
        <v>355</v>
      </c>
      <c r="C498" s="104">
        <v>17.45</v>
      </c>
      <c r="D498" s="105" t="s">
        <v>90</v>
      </c>
      <c r="E498" s="106"/>
      <c r="F498" s="106"/>
      <c r="G498" s="107"/>
    </row>
    <row r="499" spans="1:7" s="51" customFormat="1">
      <c r="A499" s="102">
        <v>44.19</v>
      </c>
      <c r="B499" s="148" t="s">
        <v>356</v>
      </c>
      <c r="C499" s="104">
        <v>1</v>
      </c>
      <c r="D499" s="105" t="s">
        <v>9</v>
      </c>
      <c r="E499" s="106"/>
      <c r="F499" s="106"/>
      <c r="G499" s="107"/>
    </row>
    <row r="500" spans="1:7" s="51" customFormat="1" ht="30">
      <c r="A500" s="111">
        <v>44.2</v>
      </c>
      <c r="B500" s="103" t="s">
        <v>360</v>
      </c>
      <c r="C500" s="104">
        <v>2</v>
      </c>
      <c r="D500" s="105" t="s">
        <v>10</v>
      </c>
      <c r="E500" s="106"/>
      <c r="F500" s="106"/>
      <c r="G500" s="107"/>
    </row>
    <row r="501" spans="1:7" s="51" customFormat="1">
      <c r="A501" s="102">
        <v>44.21</v>
      </c>
      <c r="B501" s="148" t="s">
        <v>359</v>
      </c>
      <c r="C501" s="104">
        <v>3</v>
      </c>
      <c r="D501" s="105" t="s">
        <v>10</v>
      </c>
      <c r="E501" s="106"/>
      <c r="F501" s="106"/>
      <c r="G501" s="107"/>
    </row>
    <row r="502" spans="1:7" s="51" customFormat="1">
      <c r="A502" s="102">
        <v>44.22</v>
      </c>
      <c r="B502" s="148" t="s">
        <v>362</v>
      </c>
      <c r="C502" s="104">
        <v>1</v>
      </c>
      <c r="D502" s="105" t="s">
        <v>10</v>
      </c>
      <c r="E502" s="106"/>
      <c r="F502" s="106"/>
      <c r="G502" s="107"/>
    </row>
    <row r="503" spans="1:7" s="51" customFormat="1" ht="30">
      <c r="A503" s="111">
        <v>44.23</v>
      </c>
      <c r="B503" s="148" t="s">
        <v>361</v>
      </c>
      <c r="C503" s="104">
        <v>2</v>
      </c>
      <c r="D503" s="105" t="s">
        <v>10</v>
      </c>
      <c r="E503" s="106"/>
      <c r="F503" s="106"/>
      <c r="G503" s="107"/>
    </row>
    <row r="504" spans="1:7" s="51" customFormat="1">
      <c r="A504" s="102">
        <v>44.24</v>
      </c>
      <c r="B504" s="148" t="s">
        <v>358</v>
      </c>
      <c r="C504" s="104">
        <v>6.05</v>
      </c>
      <c r="D504" s="105" t="s">
        <v>14</v>
      </c>
      <c r="E504" s="106"/>
      <c r="F504" s="106"/>
      <c r="G504" s="107"/>
    </row>
    <row r="505" spans="1:7" s="51" customFormat="1">
      <c r="A505" s="102">
        <v>44.25</v>
      </c>
      <c r="B505" s="148" t="s">
        <v>357</v>
      </c>
      <c r="C505" s="104">
        <v>1</v>
      </c>
      <c r="D505" s="105" t="s">
        <v>9</v>
      </c>
      <c r="E505" s="106"/>
      <c r="F505" s="106"/>
      <c r="G505" s="107"/>
    </row>
    <row r="506" spans="1:7" s="51" customFormat="1" ht="15.75">
      <c r="A506" s="52"/>
      <c r="B506" s="53"/>
      <c r="C506" s="54"/>
      <c r="D506" s="55"/>
      <c r="E506" s="54"/>
      <c r="F506" s="177"/>
      <c r="G506" s="70">
        <f>SUM(F481:F505)</f>
        <v>0</v>
      </c>
    </row>
    <row r="507" spans="1:7" s="51" customFormat="1" ht="52.5" customHeight="1">
      <c r="A507" s="180" t="s">
        <v>401</v>
      </c>
      <c r="B507" s="176" t="s">
        <v>490</v>
      </c>
      <c r="C507" s="177"/>
      <c r="D507" s="55"/>
      <c r="E507" s="177"/>
      <c r="F507" s="177"/>
      <c r="G507" s="178"/>
    </row>
    <row r="508" spans="1:7" s="51" customFormat="1">
      <c r="A508" s="111">
        <v>45.01</v>
      </c>
      <c r="B508" s="24" t="s">
        <v>491</v>
      </c>
      <c r="C508" s="104">
        <v>1</v>
      </c>
      <c r="D508" s="26" t="s">
        <v>9</v>
      </c>
      <c r="E508" s="106"/>
      <c r="F508" s="106"/>
      <c r="G508" s="113"/>
    </row>
    <row r="509" spans="1:7" s="51" customFormat="1" ht="30">
      <c r="A509" s="111">
        <v>45.02</v>
      </c>
      <c r="B509" s="85" t="s">
        <v>492</v>
      </c>
      <c r="C509" s="104">
        <v>101.43</v>
      </c>
      <c r="D509" s="26" t="s">
        <v>19</v>
      </c>
      <c r="E509" s="27"/>
      <c r="F509" s="106"/>
      <c r="G509" s="113"/>
    </row>
    <row r="510" spans="1:7" s="51" customFormat="1">
      <c r="A510" s="111">
        <v>45.03</v>
      </c>
      <c r="B510" s="24" t="s">
        <v>119</v>
      </c>
      <c r="C510" s="104">
        <v>109.82</v>
      </c>
      <c r="D510" s="26" t="s">
        <v>19</v>
      </c>
      <c r="E510" s="27"/>
      <c r="F510" s="106"/>
      <c r="G510" s="113"/>
    </row>
    <row r="511" spans="1:7" s="51" customFormat="1">
      <c r="A511" s="111">
        <v>45.04</v>
      </c>
      <c r="B511" s="24" t="s">
        <v>344</v>
      </c>
      <c r="C511" s="104">
        <v>40.200000000000003</v>
      </c>
      <c r="D511" s="26" t="s">
        <v>19</v>
      </c>
      <c r="E511" s="106"/>
      <c r="F511" s="106"/>
      <c r="G511" s="107"/>
    </row>
    <row r="512" spans="1:7" s="51" customFormat="1" ht="30">
      <c r="A512" s="111">
        <v>45.05</v>
      </c>
      <c r="B512" s="85" t="s">
        <v>493</v>
      </c>
      <c r="C512" s="104">
        <v>3.38</v>
      </c>
      <c r="D512" s="26" t="s">
        <v>19</v>
      </c>
      <c r="E512" s="106"/>
      <c r="F512" s="106"/>
      <c r="G512" s="113"/>
    </row>
    <row r="513" spans="1:7" s="51" customFormat="1">
      <c r="A513" s="111">
        <v>45.06</v>
      </c>
      <c r="B513" s="85" t="s">
        <v>494</v>
      </c>
      <c r="C513" s="114">
        <v>7.1999999999999995E-2</v>
      </c>
      <c r="D513" s="26" t="s">
        <v>19</v>
      </c>
      <c r="E513" s="106"/>
      <c r="F513" s="106"/>
      <c r="G513" s="113"/>
    </row>
    <row r="514" spans="1:7" s="51" customFormat="1" ht="30">
      <c r="A514" s="111">
        <v>45.07</v>
      </c>
      <c r="B514" s="85" t="s">
        <v>495</v>
      </c>
      <c r="C514" s="104">
        <v>10.4</v>
      </c>
      <c r="D514" s="26" t="s">
        <v>19</v>
      </c>
      <c r="E514" s="106"/>
      <c r="F514" s="106"/>
      <c r="G514" s="113"/>
    </row>
    <row r="515" spans="1:7" s="51" customFormat="1" ht="30">
      <c r="A515" s="111">
        <v>45.08</v>
      </c>
      <c r="B515" s="85" t="s">
        <v>496</v>
      </c>
      <c r="C515" s="104">
        <v>8.4499999999999993</v>
      </c>
      <c r="D515" s="26" t="s">
        <v>19</v>
      </c>
      <c r="E515" s="106"/>
      <c r="F515" s="106"/>
      <c r="G515" s="113"/>
    </row>
    <row r="516" spans="1:7" s="51" customFormat="1">
      <c r="A516" s="111">
        <v>45.09</v>
      </c>
      <c r="B516" s="85" t="s">
        <v>498</v>
      </c>
      <c r="C516" s="104">
        <v>98</v>
      </c>
      <c r="D516" s="26" t="s">
        <v>8</v>
      </c>
      <c r="E516" s="106"/>
      <c r="F516" s="106"/>
      <c r="G516" s="113"/>
    </row>
    <row r="517" spans="1:7" s="51" customFormat="1">
      <c r="A517" s="111">
        <v>45.1</v>
      </c>
      <c r="B517" s="85" t="s">
        <v>497</v>
      </c>
      <c r="C517" s="104">
        <v>40</v>
      </c>
      <c r="D517" s="26" t="s">
        <v>14</v>
      </c>
      <c r="E517" s="106"/>
      <c r="F517" s="106"/>
      <c r="G517" s="113"/>
    </row>
    <row r="518" spans="1:7" s="51" customFormat="1">
      <c r="A518" s="111">
        <v>45.11</v>
      </c>
      <c r="B518" s="85" t="s">
        <v>499</v>
      </c>
      <c r="C518" s="104">
        <v>2.5299999999999998</v>
      </c>
      <c r="D518" s="26" t="s">
        <v>8</v>
      </c>
      <c r="E518" s="106"/>
      <c r="F518" s="106"/>
      <c r="G518" s="113"/>
    </row>
    <row r="519" spans="1:7" s="51" customFormat="1">
      <c r="A519" s="111">
        <v>45.12</v>
      </c>
      <c r="B519" s="85" t="s">
        <v>500</v>
      </c>
      <c r="C519" s="104">
        <v>9.1999999999999993</v>
      </c>
      <c r="D519" s="26" t="s">
        <v>14</v>
      </c>
      <c r="E519" s="106"/>
      <c r="F519" s="106"/>
      <c r="G519" s="113"/>
    </row>
    <row r="520" spans="1:7" s="51" customFormat="1">
      <c r="A520" s="111">
        <v>45.13</v>
      </c>
      <c r="B520" s="85" t="s">
        <v>92</v>
      </c>
      <c r="C520" s="104">
        <v>98</v>
      </c>
      <c r="D520" s="26" t="s">
        <v>8</v>
      </c>
      <c r="E520" s="106"/>
      <c r="F520" s="106"/>
      <c r="G520" s="113"/>
    </row>
    <row r="521" spans="1:7" s="51" customFormat="1">
      <c r="A521" s="111">
        <v>45.14</v>
      </c>
      <c r="B521" s="85" t="s">
        <v>78</v>
      </c>
      <c r="C521" s="104">
        <v>28.16</v>
      </c>
      <c r="D521" s="26" t="s">
        <v>8</v>
      </c>
      <c r="E521" s="106"/>
      <c r="F521" s="106"/>
      <c r="G521" s="113"/>
    </row>
    <row r="522" spans="1:7" s="51" customFormat="1">
      <c r="A522" s="111">
        <v>45.15</v>
      </c>
      <c r="B522" s="85" t="s">
        <v>501</v>
      </c>
      <c r="C522" s="104">
        <v>98</v>
      </c>
      <c r="D522" s="26" t="s">
        <v>8</v>
      </c>
      <c r="E522" s="106"/>
      <c r="F522" s="106"/>
      <c r="G522" s="113"/>
    </row>
    <row r="523" spans="1:7" s="51" customFormat="1">
      <c r="A523" s="111">
        <v>45.16</v>
      </c>
      <c r="B523" s="85" t="s">
        <v>502</v>
      </c>
      <c r="C523" s="104">
        <v>1</v>
      </c>
      <c r="D523" s="26" t="s">
        <v>2</v>
      </c>
      <c r="E523" s="106"/>
      <c r="F523" s="106"/>
      <c r="G523" s="113"/>
    </row>
    <row r="524" spans="1:7" s="51" customFormat="1">
      <c r="A524" s="111">
        <v>45.17</v>
      </c>
      <c r="B524" s="85" t="s">
        <v>503</v>
      </c>
      <c r="C524" s="104">
        <v>5</v>
      </c>
      <c r="D524" s="26" t="s">
        <v>2</v>
      </c>
      <c r="E524" s="106"/>
      <c r="F524" s="106"/>
      <c r="G524" s="113"/>
    </row>
    <row r="525" spans="1:7" s="51" customFormat="1">
      <c r="A525" s="111">
        <v>45.18</v>
      </c>
      <c r="B525" s="85" t="s">
        <v>504</v>
      </c>
      <c r="C525" s="104">
        <v>1</v>
      </c>
      <c r="D525" s="26" t="s">
        <v>2</v>
      </c>
      <c r="E525" s="106"/>
      <c r="F525" s="106"/>
      <c r="G525" s="113"/>
    </row>
    <row r="526" spans="1:7" s="51" customFormat="1">
      <c r="A526" s="111">
        <v>45.19</v>
      </c>
      <c r="B526" s="85" t="s">
        <v>505</v>
      </c>
      <c r="C526" s="104">
        <v>1</v>
      </c>
      <c r="D526" s="26" t="s">
        <v>2</v>
      </c>
      <c r="E526" s="106"/>
      <c r="F526" s="106"/>
      <c r="G526" s="113"/>
    </row>
    <row r="527" spans="1:7" s="51" customFormat="1">
      <c r="A527" s="111">
        <v>45.2</v>
      </c>
      <c r="B527" s="85" t="s">
        <v>506</v>
      </c>
      <c r="C527" s="104">
        <v>1</v>
      </c>
      <c r="D527" s="26" t="s">
        <v>2</v>
      </c>
      <c r="E527" s="106"/>
      <c r="F527" s="106"/>
      <c r="G527" s="113"/>
    </row>
    <row r="528" spans="1:7" s="51" customFormat="1">
      <c r="A528" s="111">
        <v>45.21</v>
      </c>
      <c r="B528" s="85" t="s">
        <v>507</v>
      </c>
      <c r="C528" s="104">
        <v>1</v>
      </c>
      <c r="D528" s="26" t="s">
        <v>2</v>
      </c>
      <c r="E528" s="106"/>
      <c r="F528" s="106"/>
      <c r="G528" s="113"/>
    </row>
    <row r="529" spans="1:7" s="51" customFormat="1">
      <c r="A529" s="111">
        <v>45.22</v>
      </c>
      <c r="B529" s="85" t="s">
        <v>508</v>
      </c>
      <c r="C529" s="104">
        <v>2</v>
      </c>
      <c r="D529" s="26" t="s">
        <v>2</v>
      </c>
      <c r="E529" s="106"/>
      <c r="F529" s="106"/>
      <c r="G529" s="113"/>
    </row>
    <row r="530" spans="1:7" s="51" customFormat="1">
      <c r="A530" s="111">
        <v>45.23</v>
      </c>
      <c r="B530" s="85" t="s">
        <v>509</v>
      </c>
      <c r="C530" s="104">
        <v>1</v>
      </c>
      <c r="D530" s="26" t="s">
        <v>2</v>
      </c>
      <c r="E530" s="106"/>
      <c r="F530" s="106"/>
      <c r="G530" s="113"/>
    </row>
    <row r="531" spans="1:7" s="51" customFormat="1">
      <c r="A531" s="111">
        <v>45.24</v>
      </c>
      <c r="B531" s="85" t="s">
        <v>510</v>
      </c>
      <c r="C531" s="104">
        <v>3</v>
      </c>
      <c r="D531" s="26" t="s">
        <v>2</v>
      </c>
      <c r="E531" s="106"/>
      <c r="F531" s="106"/>
      <c r="G531" s="113"/>
    </row>
    <row r="532" spans="1:7" s="51" customFormat="1">
      <c r="A532" s="111">
        <v>45.25</v>
      </c>
      <c r="B532" s="85" t="s">
        <v>511</v>
      </c>
      <c r="C532" s="104">
        <v>1</v>
      </c>
      <c r="D532" s="26" t="s">
        <v>2</v>
      </c>
      <c r="E532" s="106"/>
      <c r="F532" s="106"/>
      <c r="G532" s="113"/>
    </row>
    <row r="533" spans="1:7" s="51" customFormat="1">
      <c r="A533" s="111">
        <v>45.26</v>
      </c>
      <c r="B533" s="85" t="s">
        <v>512</v>
      </c>
      <c r="C533" s="104">
        <v>1</v>
      </c>
      <c r="D533" s="26" t="s">
        <v>2</v>
      </c>
      <c r="E533" s="106"/>
      <c r="F533" s="106"/>
      <c r="G533" s="113"/>
    </row>
    <row r="534" spans="1:7" s="51" customFormat="1">
      <c r="A534" s="111">
        <v>45.27</v>
      </c>
      <c r="B534" s="85" t="s">
        <v>513</v>
      </c>
      <c r="C534" s="104">
        <v>4</v>
      </c>
      <c r="D534" s="26" t="s">
        <v>8</v>
      </c>
      <c r="E534" s="106"/>
      <c r="F534" s="106"/>
      <c r="G534" s="113"/>
    </row>
    <row r="535" spans="1:7" s="51" customFormat="1" ht="15.75">
      <c r="A535" s="256"/>
      <c r="B535" s="53"/>
      <c r="C535" s="54"/>
      <c r="D535" s="55"/>
      <c r="E535" s="54"/>
      <c r="F535" s="177"/>
      <c r="G535" s="70">
        <f>SUM(F508:F534)</f>
        <v>0</v>
      </c>
    </row>
    <row r="536" spans="1:7" s="51" customFormat="1" ht="33.75" customHeight="1">
      <c r="A536" s="180" t="s">
        <v>402</v>
      </c>
      <c r="B536" s="137" t="s">
        <v>367</v>
      </c>
      <c r="C536" s="73"/>
      <c r="D536" s="60"/>
      <c r="E536" s="73"/>
      <c r="F536" s="73"/>
      <c r="G536" s="61"/>
    </row>
    <row r="537" spans="1:7" s="51" customFormat="1">
      <c r="A537" s="111">
        <v>46.01</v>
      </c>
      <c r="B537" s="24" t="s">
        <v>116</v>
      </c>
      <c r="C537" s="104">
        <v>18.07</v>
      </c>
      <c r="D537" s="26" t="s">
        <v>8</v>
      </c>
      <c r="E537" s="106"/>
      <c r="F537" s="106"/>
      <c r="G537" s="113"/>
    </row>
    <row r="538" spans="1:7" s="51" customFormat="1">
      <c r="A538" s="111">
        <v>46.02</v>
      </c>
      <c r="B538" s="85" t="s">
        <v>117</v>
      </c>
      <c r="C538" s="104">
        <v>9.34</v>
      </c>
      <c r="D538" s="26" t="s">
        <v>19</v>
      </c>
      <c r="E538" s="27"/>
      <c r="F538" s="106"/>
      <c r="G538" s="113"/>
    </row>
    <row r="539" spans="1:7" s="51" customFormat="1">
      <c r="A539" s="111">
        <v>46.03</v>
      </c>
      <c r="B539" s="85" t="s">
        <v>118</v>
      </c>
      <c r="C539" s="114">
        <v>5.35</v>
      </c>
      <c r="D539" s="26" t="s">
        <v>19</v>
      </c>
      <c r="E539" s="106"/>
      <c r="F539" s="106"/>
      <c r="G539" s="113"/>
    </row>
    <row r="540" spans="1:7" s="51" customFormat="1">
      <c r="A540" s="111">
        <v>46.04</v>
      </c>
      <c r="B540" s="24" t="s">
        <v>119</v>
      </c>
      <c r="C540" s="104">
        <v>6.69</v>
      </c>
      <c r="D540" s="26" t="s">
        <v>19</v>
      </c>
      <c r="E540" s="27"/>
      <c r="F540" s="106"/>
      <c r="G540" s="107"/>
    </row>
    <row r="541" spans="1:7" s="51" customFormat="1">
      <c r="A541" s="111">
        <v>46.05</v>
      </c>
      <c r="B541" s="24" t="s">
        <v>120</v>
      </c>
      <c r="C541" s="104">
        <v>1.94</v>
      </c>
      <c r="D541" s="26" t="s">
        <v>19</v>
      </c>
      <c r="E541" s="106"/>
      <c r="F541" s="106"/>
      <c r="G541" s="113"/>
    </row>
    <row r="542" spans="1:7" s="51" customFormat="1">
      <c r="A542" s="111">
        <v>46.06</v>
      </c>
      <c r="B542" s="85" t="s">
        <v>121</v>
      </c>
      <c r="C542" s="104">
        <v>1.2</v>
      </c>
      <c r="D542" s="26" t="s">
        <v>19</v>
      </c>
      <c r="E542" s="106"/>
      <c r="F542" s="106"/>
      <c r="G542" s="113"/>
    </row>
    <row r="543" spans="1:7" s="51" customFormat="1">
      <c r="A543" s="111">
        <v>46.07</v>
      </c>
      <c r="B543" s="85" t="s">
        <v>370</v>
      </c>
      <c r="C543" s="104">
        <v>2.92</v>
      </c>
      <c r="D543" s="26" t="s">
        <v>19</v>
      </c>
      <c r="E543" s="106"/>
      <c r="F543" s="106"/>
      <c r="G543" s="113"/>
    </row>
    <row r="544" spans="1:7" s="51" customFormat="1">
      <c r="A544" s="111">
        <v>46.08</v>
      </c>
      <c r="B544" s="85" t="s">
        <v>334</v>
      </c>
      <c r="C544" s="104">
        <v>4.03</v>
      </c>
      <c r="D544" s="26" t="s">
        <v>19</v>
      </c>
      <c r="E544" s="106"/>
      <c r="F544" s="106"/>
      <c r="G544" s="113"/>
    </row>
    <row r="545" spans="1:7" s="51" customFormat="1">
      <c r="A545" s="111">
        <v>46.09</v>
      </c>
      <c r="B545" s="85" t="s">
        <v>122</v>
      </c>
      <c r="C545" s="104">
        <v>0.44</v>
      </c>
      <c r="D545" s="26" t="s">
        <v>19</v>
      </c>
      <c r="E545" s="106"/>
      <c r="F545" s="106"/>
      <c r="G545" s="113"/>
    </row>
    <row r="546" spans="1:7" s="51" customFormat="1">
      <c r="A546" s="111">
        <v>46.1</v>
      </c>
      <c r="B546" s="85" t="s">
        <v>374</v>
      </c>
      <c r="C546" s="104">
        <v>2.17</v>
      </c>
      <c r="D546" s="26" t="s">
        <v>19</v>
      </c>
      <c r="E546" s="106"/>
      <c r="F546" s="106"/>
      <c r="G546" s="113"/>
    </row>
    <row r="547" spans="1:7" s="51" customFormat="1">
      <c r="A547" s="111">
        <v>46.11</v>
      </c>
      <c r="B547" s="85" t="s">
        <v>123</v>
      </c>
      <c r="C547" s="104">
        <v>0.69</v>
      </c>
      <c r="D547" s="26" t="s">
        <v>19</v>
      </c>
      <c r="E547" s="106"/>
      <c r="F547" s="106"/>
      <c r="G547" s="107"/>
    </row>
    <row r="548" spans="1:7" s="51" customFormat="1">
      <c r="A548" s="111">
        <v>46.12</v>
      </c>
      <c r="B548" s="85" t="s">
        <v>124</v>
      </c>
      <c r="C548" s="104">
        <v>0.73</v>
      </c>
      <c r="D548" s="26" t="s">
        <v>19</v>
      </c>
      <c r="E548" s="106"/>
      <c r="F548" s="106"/>
      <c r="G548" s="107"/>
    </row>
    <row r="549" spans="1:7" s="51" customFormat="1">
      <c r="A549" s="111">
        <v>46.13</v>
      </c>
      <c r="B549" s="85" t="s">
        <v>125</v>
      </c>
      <c r="C549" s="104">
        <v>0.1</v>
      </c>
      <c r="D549" s="26" t="s">
        <v>19</v>
      </c>
      <c r="E549" s="106"/>
      <c r="F549" s="106"/>
      <c r="G549" s="107"/>
    </row>
    <row r="550" spans="1:7" s="51" customFormat="1">
      <c r="A550" s="111">
        <v>46.14</v>
      </c>
      <c r="B550" s="85" t="s">
        <v>126</v>
      </c>
      <c r="C550" s="104">
        <v>0.34</v>
      </c>
      <c r="D550" s="26" t="s">
        <v>19</v>
      </c>
      <c r="E550" s="106"/>
      <c r="F550" s="106"/>
      <c r="G550" s="107"/>
    </row>
    <row r="551" spans="1:7" s="51" customFormat="1">
      <c r="A551" s="111">
        <v>46.15</v>
      </c>
      <c r="B551" s="85" t="s">
        <v>127</v>
      </c>
      <c r="C551" s="104">
        <v>0.72</v>
      </c>
      <c r="D551" s="26" t="s">
        <v>19</v>
      </c>
      <c r="E551" s="106"/>
      <c r="F551" s="106"/>
      <c r="G551" s="107"/>
    </row>
    <row r="552" spans="1:7" s="51" customFormat="1">
      <c r="A552" s="111">
        <v>46.16</v>
      </c>
      <c r="B552" s="24" t="s">
        <v>128</v>
      </c>
      <c r="C552" s="104">
        <v>0.1</v>
      </c>
      <c r="D552" s="26" t="s">
        <v>19</v>
      </c>
      <c r="E552" s="106"/>
      <c r="F552" s="106"/>
      <c r="G552" s="107"/>
    </row>
    <row r="553" spans="1:7" s="51" customFormat="1">
      <c r="A553" s="111">
        <v>46.17</v>
      </c>
      <c r="B553" s="85" t="s">
        <v>129</v>
      </c>
      <c r="C553" s="104">
        <v>0.18</v>
      </c>
      <c r="D553" s="26" t="s">
        <v>19</v>
      </c>
      <c r="E553" s="106"/>
      <c r="F553" s="106"/>
      <c r="G553" s="107"/>
    </row>
    <row r="554" spans="1:7" s="51" customFormat="1">
      <c r="A554" s="111">
        <v>46.18</v>
      </c>
      <c r="B554" s="85" t="s">
        <v>130</v>
      </c>
      <c r="C554" s="104">
        <v>4.2300000000000004</v>
      </c>
      <c r="D554" s="26" t="s">
        <v>8</v>
      </c>
      <c r="E554" s="106"/>
      <c r="F554" s="106"/>
      <c r="G554" s="113"/>
    </row>
    <row r="555" spans="1:7" s="51" customFormat="1">
      <c r="A555" s="111">
        <v>46.19</v>
      </c>
      <c r="B555" s="85" t="s">
        <v>131</v>
      </c>
      <c r="C555" s="104">
        <v>20.5</v>
      </c>
      <c r="D555" s="26" t="s">
        <v>8</v>
      </c>
      <c r="E555" s="106"/>
      <c r="F555" s="106"/>
      <c r="G555" s="113"/>
    </row>
    <row r="556" spans="1:7" s="51" customFormat="1">
      <c r="A556" s="111">
        <v>46.2</v>
      </c>
      <c r="B556" s="85" t="s">
        <v>132</v>
      </c>
      <c r="C556" s="104">
        <v>44.69</v>
      </c>
      <c r="D556" s="26" t="s">
        <v>8</v>
      </c>
      <c r="E556" s="106"/>
      <c r="F556" s="106"/>
      <c r="G556" s="113"/>
    </row>
    <row r="557" spans="1:7" s="51" customFormat="1">
      <c r="A557" s="111">
        <v>46.21</v>
      </c>
      <c r="B557" s="85" t="s">
        <v>133</v>
      </c>
      <c r="C557" s="104">
        <v>4.5599999999999996</v>
      </c>
      <c r="D557" s="26" t="s">
        <v>8</v>
      </c>
      <c r="E557" s="106"/>
      <c r="F557" s="106"/>
      <c r="G557" s="113"/>
    </row>
    <row r="558" spans="1:7" s="51" customFormat="1" ht="19.5" customHeight="1">
      <c r="A558" s="111">
        <v>46.22</v>
      </c>
      <c r="B558" s="85" t="s">
        <v>134</v>
      </c>
      <c r="C558" s="104">
        <v>36.44</v>
      </c>
      <c r="D558" s="26" t="s">
        <v>14</v>
      </c>
      <c r="E558" s="106"/>
      <c r="F558" s="106"/>
      <c r="G558" s="113"/>
    </row>
    <row r="559" spans="1:7" s="51" customFormat="1" ht="21" customHeight="1">
      <c r="A559" s="111">
        <v>46.23</v>
      </c>
      <c r="B559" s="85" t="s">
        <v>135</v>
      </c>
      <c r="C559" s="104">
        <v>48.6</v>
      </c>
      <c r="D559" s="26" t="s">
        <v>14</v>
      </c>
      <c r="E559" s="106"/>
      <c r="F559" s="106"/>
      <c r="G559" s="113"/>
    </row>
    <row r="560" spans="1:7" s="51" customFormat="1" ht="20.25" customHeight="1">
      <c r="A560" s="111">
        <v>46.24</v>
      </c>
      <c r="B560" s="85" t="s">
        <v>51</v>
      </c>
      <c r="C560" s="104">
        <v>11.2</v>
      </c>
      <c r="D560" s="26" t="s">
        <v>14</v>
      </c>
      <c r="E560" s="106"/>
      <c r="F560" s="106"/>
      <c r="G560" s="113"/>
    </row>
    <row r="561" spans="1:7" s="51" customFormat="1" ht="19.5" customHeight="1">
      <c r="A561" s="111">
        <v>46.25</v>
      </c>
      <c r="B561" s="85" t="s">
        <v>94</v>
      </c>
      <c r="C561" s="104">
        <v>20.02</v>
      </c>
      <c r="D561" s="26" t="s">
        <v>14</v>
      </c>
      <c r="E561" s="106"/>
      <c r="F561" s="106"/>
      <c r="G561" s="113"/>
    </row>
    <row r="562" spans="1:7" s="51" customFormat="1" ht="17.25" customHeight="1">
      <c r="A562" s="111">
        <v>46.26</v>
      </c>
      <c r="B562" s="24" t="s">
        <v>136</v>
      </c>
      <c r="C562" s="104">
        <v>13.26</v>
      </c>
      <c r="D562" s="26" t="s">
        <v>14</v>
      </c>
      <c r="E562" s="106"/>
      <c r="F562" s="106"/>
      <c r="G562" s="113"/>
    </row>
    <row r="563" spans="1:7" s="51" customFormat="1">
      <c r="A563" s="111">
        <v>46.27</v>
      </c>
      <c r="B563" s="85" t="s">
        <v>137</v>
      </c>
      <c r="C563" s="104">
        <v>152.32</v>
      </c>
      <c r="D563" s="26" t="s">
        <v>8</v>
      </c>
      <c r="E563" s="106"/>
      <c r="F563" s="106"/>
      <c r="G563" s="113"/>
    </row>
    <row r="564" spans="1:7" s="51" customFormat="1">
      <c r="A564" s="111">
        <v>46.28</v>
      </c>
      <c r="B564" s="85" t="s">
        <v>138</v>
      </c>
      <c r="C564" s="104">
        <v>98.42</v>
      </c>
      <c r="D564" s="26" t="s">
        <v>8</v>
      </c>
      <c r="E564" s="106"/>
      <c r="F564" s="106"/>
      <c r="G564" s="113"/>
    </row>
    <row r="565" spans="1:7" s="51" customFormat="1">
      <c r="A565" s="111">
        <v>46.29</v>
      </c>
      <c r="B565" s="85" t="s">
        <v>139</v>
      </c>
      <c r="C565" s="104">
        <v>53.9</v>
      </c>
      <c r="D565" s="26" t="s">
        <v>8</v>
      </c>
      <c r="E565" s="106"/>
      <c r="F565" s="106"/>
      <c r="G565" s="113"/>
    </row>
    <row r="566" spans="1:7" s="51" customFormat="1" ht="16.5" customHeight="1">
      <c r="A566" s="111">
        <v>46.3</v>
      </c>
      <c r="B566" s="85" t="s">
        <v>52</v>
      </c>
      <c r="C566" s="104">
        <v>20.02</v>
      </c>
      <c r="D566" s="26" t="s">
        <v>14</v>
      </c>
      <c r="E566" s="106"/>
      <c r="F566" s="106"/>
      <c r="G566" s="113"/>
    </row>
    <row r="567" spans="1:7" s="51" customFormat="1">
      <c r="A567" s="111">
        <v>46.31</v>
      </c>
      <c r="B567" s="85" t="s">
        <v>140</v>
      </c>
      <c r="C567" s="104">
        <v>1.9</v>
      </c>
      <c r="D567" s="26" t="s">
        <v>8</v>
      </c>
      <c r="E567" s="106"/>
      <c r="F567" s="106"/>
      <c r="G567" s="113"/>
    </row>
    <row r="568" spans="1:7" s="51" customFormat="1">
      <c r="A568" s="111">
        <v>46.32</v>
      </c>
      <c r="B568" s="85" t="s">
        <v>141</v>
      </c>
      <c r="C568" s="104">
        <v>2</v>
      </c>
      <c r="D568" s="26" t="s">
        <v>2</v>
      </c>
      <c r="E568" s="106"/>
      <c r="F568" s="106"/>
      <c r="G568" s="113"/>
    </row>
    <row r="569" spans="1:7" s="51" customFormat="1">
      <c r="A569" s="111">
        <v>46.33</v>
      </c>
      <c r="B569" s="85" t="s">
        <v>78</v>
      </c>
      <c r="C569" s="104">
        <v>23.72</v>
      </c>
      <c r="D569" s="26" t="s">
        <v>8</v>
      </c>
      <c r="E569" s="106"/>
      <c r="F569" s="106"/>
      <c r="G569" s="113"/>
    </row>
    <row r="570" spans="1:7" s="51" customFormat="1">
      <c r="A570" s="111">
        <v>46.34</v>
      </c>
      <c r="B570" s="85" t="s">
        <v>142</v>
      </c>
      <c r="C570" s="104">
        <v>23.72</v>
      </c>
      <c r="D570" s="26" t="s">
        <v>8</v>
      </c>
      <c r="E570" s="106"/>
      <c r="F570" s="106"/>
      <c r="G570" s="113"/>
    </row>
    <row r="571" spans="1:7" s="51" customFormat="1">
      <c r="A571" s="111">
        <v>46.35</v>
      </c>
      <c r="B571" s="85" t="s">
        <v>143</v>
      </c>
      <c r="C571" s="104">
        <v>20.02</v>
      </c>
      <c r="D571" s="26" t="s">
        <v>14</v>
      </c>
      <c r="E571" s="106"/>
      <c r="F571" s="106"/>
      <c r="G571" s="113"/>
    </row>
    <row r="572" spans="1:7" s="51" customFormat="1">
      <c r="A572" s="111">
        <v>46.36</v>
      </c>
      <c r="B572" s="85" t="s">
        <v>144</v>
      </c>
      <c r="C572" s="104">
        <v>4</v>
      </c>
      <c r="D572" s="26" t="s">
        <v>14</v>
      </c>
      <c r="E572" s="106"/>
      <c r="F572" s="106"/>
      <c r="G572" s="113"/>
    </row>
    <row r="573" spans="1:7" s="51" customFormat="1">
      <c r="A573" s="111">
        <v>46.37</v>
      </c>
      <c r="B573" s="85" t="s">
        <v>145</v>
      </c>
      <c r="C573" s="104">
        <v>152.32</v>
      </c>
      <c r="D573" s="26" t="s">
        <v>8</v>
      </c>
      <c r="E573" s="106"/>
      <c r="F573" s="106"/>
      <c r="G573" s="113"/>
    </row>
    <row r="574" spans="1:7" s="51" customFormat="1">
      <c r="A574" s="111">
        <v>46.38</v>
      </c>
      <c r="B574" s="85" t="s">
        <v>146</v>
      </c>
      <c r="C574" s="104">
        <v>5.04</v>
      </c>
      <c r="D574" s="26" t="s">
        <v>8</v>
      </c>
      <c r="E574" s="106"/>
      <c r="F574" s="106"/>
      <c r="G574" s="113"/>
    </row>
    <row r="575" spans="1:7" s="51" customFormat="1" ht="30">
      <c r="A575" s="111">
        <v>46.39</v>
      </c>
      <c r="B575" s="85" t="s">
        <v>147</v>
      </c>
      <c r="C575" s="104">
        <v>3.4</v>
      </c>
      <c r="D575" s="26" t="s">
        <v>14</v>
      </c>
      <c r="E575" s="106"/>
      <c r="F575" s="106"/>
      <c r="G575" s="113"/>
    </row>
    <row r="576" spans="1:7" s="51" customFormat="1" ht="30">
      <c r="A576" s="111">
        <v>46.4</v>
      </c>
      <c r="B576" s="85" t="s">
        <v>148</v>
      </c>
      <c r="C576" s="104">
        <v>1</v>
      </c>
      <c r="D576" s="26" t="s">
        <v>2</v>
      </c>
      <c r="E576" s="106"/>
      <c r="F576" s="106"/>
      <c r="G576" s="113"/>
    </row>
    <row r="577" spans="1:9" s="51" customFormat="1">
      <c r="A577" s="111">
        <v>46.41</v>
      </c>
      <c r="B577" s="85" t="s">
        <v>467</v>
      </c>
      <c r="C577" s="104">
        <v>1</v>
      </c>
      <c r="D577" s="105" t="s">
        <v>9</v>
      </c>
      <c r="E577" s="106"/>
      <c r="F577" s="106"/>
      <c r="G577" s="113"/>
    </row>
    <row r="578" spans="1:9" s="51" customFormat="1" ht="30">
      <c r="A578" s="111">
        <v>46.42</v>
      </c>
      <c r="B578" s="85" t="s">
        <v>468</v>
      </c>
      <c r="C578" s="104">
        <v>18.899999999999999</v>
      </c>
      <c r="D578" s="26" t="s">
        <v>14</v>
      </c>
      <c r="E578" s="106"/>
      <c r="F578" s="106"/>
      <c r="G578" s="113"/>
    </row>
    <row r="579" spans="1:9" s="51" customFormat="1" ht="15.75">
      <c r="A579" s="115"/>
      <c r="B579" s="116"/>
      <c r="C579" s="59"/>
      <c r="D579" s="60"/>
      <c r="E579" s="69"/>
      <c r="F579" s="260"/>
      <c r="G579" s="70">
        <f>SUM(F537:F578)</f>
        <v>0</v>
      </c>
    </row>
    <row r="580" spans="1:9" s="51" customFormat="1" ht="31.5">
      <c r="A580" s="180" t="s">
        <v>412</v>
      </c>
      <c r="B580" s="137" t="s">
        <v>368</v>
      </c>
      <c r="C580" s="73"/>
      <c r="D580" s="60"/>
      <c r="E580" s="73"/>
      <c r="F580" s="73"/>
      <c r="G580" s="61"/>
    </row>
    <row r="581" spans="1:9" s="51" customFormat="1">
      <c r="A581" s="111">
        <v>47.01</v>
      </c>
      <c r="B581" s="24" t="s">
        <v>116</v>
      </c>
      <c r="C581" s="104">
        <v>1</v>
      </c>
      <c r="D581" s="105" t="s">
        <v>9</v>
      </c>
      <c r="E581" s="106"/>
      <c r="F581" s="106"/>
      <c r="G581" s="113"/>
    </row>
    <row r="582" spans="1:9" s="51" customFormat="1">
      <c r="A582" s="111">
        <v>47.02</v>
      </c>
      <c r="B582" s="148" t="s">
        <v>342</v>
      </c>
      <c r="C582" s="104">
        <v>0.28999999999999998</v>
      </c>
      <c r="D582" s="105" t="s">
        <v>19</v>
      </c>
      <c r="E582" s="106"/>
      <c r="F582" s="106"/>
      <c r="G582" s="107"/>
    </row>
    <row r="583" spans="1:9" s="51" customFormat="1" ht="30">
      <c r="A583" s="111">
        <v>47.03</v>
      </c>
      <c r="B583" s="148" t="s">
        <v>114</v>
      </c>
      <c r="C583" s="104">
        <v>0.38</v>
      </c>
      <c r="D583" s="105" t="s">
        <v>19</v>
      </c>
      <c r="E583" s="27"/>
      <c r="F583" s="106"/>
      <c r="G583" s="107"/>
    </row>
    <row r="584" spans="1:9" s="51" customFormat="1" ht="30">
      <c r="A584" s="111">
        <v>47.04</v>
      </c>
      <c r="B584" s="118" t="s">
        <v>369</v>
      </c>
      <c r="C584" s="104">
        <v>2.0499999999999998</v>
      </c>
      <c r="D584" s="105" t="s">
        <v>19</v>
      </c>
      <c r="E584" s="27"/>
      <c r="F584" s="106"/>
      <c r="G584" s="107"/>
    </row>
    <row r="585" spans="1:9" s="51" customFormat="1">
      <c r="A585" s="111">
        <v>47.05</v>
      </c>
      <c r="B585" s="118" t="s">
        <v>344</v>
      </c>
      <c r="C585" s="104">
        <v>1.22</v>
      </c>
      <c r="D585" s="105" t="s">
        <v>19</v>
      </c>
      <c r="E585" s="106"/>
      <c r="F585" s="106"/>
      <c r="G585" s="107"/>
    </row>
    <row r="586" spans="1:9" s="51" customFormat="1" ht="30">
      <c r="A586" s="111">
        <v>47.06</v>
      </c>
      <c r="B586" s="179" t="s">
        <v>345</v>
      </c>
      <c r="C586" s="104">
        <v>2.67</v>
      </c>
      <c r="D586" s="105" t="s">
        <v>19</v>
      </c>
      <c r="E586" s="27"/>
      <c r="F586" s="106"/>
      <c r="G586" s="113"/>
    </row>
    <row r="587" spans="1:9" s="51" customFormat="1">
      <c r="A587" s="111">
        <v>47.07</v>
      </c>
      <c r="B587" s="24" t="s">
        <v>120</v>
      </c>
      <c r="C587" s="104">
        <v>0.16</v>
      </c>
      <c r="D587" s="26" t="s">
        <v>19</v>
      </c>
      <c r="E587" s="106"/>
      <c r="F587" s="106"/>
      <c r="G587" s="113"/>
    </row>
    <row r="588" spans="1:9" s="51" customFormat="1" ht="30">
      <c r="A588" s="111">
        <v>47.08</v>
      </c>
      <c r="B588" s="118" t="s">
        <v>371</v>
      </c>
      <c r="C588" s="104">
        <v>0.64</v>
      </c>
      <c r="D588" s="105" t="s">
        <v>19</v>
      </c>
      <c r="E588" s="106"/>
      <c r="F588" s="106"/>
      <c r="G588" s="107"/>
      <c r="I588" s="75"/>
    </row>
    <row r="589" spans="1:9" s="51" customFormat="1">
      <c r="A589" s="111">
        <v>47.09</v>
      </c>
      <c r="B589" s="118" t="s">
        <v>372</v>
      </c>
      <c r="C589" s="104">
        <v>0.15</v>
      </c>
      <c r="D589" s="105" t="s">
        <v>19</v>
      </c>
      <c r="E589" s="106"/>
      <c r="F589" s="106"/>
      <c r="G589" s="113"/>
    </row>
    <row r="590" spans="1:9" s="51" customFormat="1">
      <c r="A590" s="111">
        <v>47.1</v>
      </c>
      <c r="B590" s="85" t="s">
        <v>373</v>
      </c>
      <c r="C590" s="104">
        <v>0.48</v>
      </c>
      <c r="D590" s="26" t="s">
        <v>19</v>
      </c>
      <c r="E590" s="106"/>
      <c r="F590" s="106"/>
      <c r="G590" s="113"/>
    </row>
    <row r="591" spans="1:9" s="51" customFormat="1" ht="30">
      <c r="A591" s="111">
        <v>47.11</v>
      </c>
      <c r="B591" s="85" t="s">
        <v>375</v>
      </c>
      <c r="C591" s="104">
        <v>1.25</v>
      </c>
      <c r="D591" s="26" t="s">
        <v>8</v>
      </c>
      <c r="E591" s="106"/>
      <c r="F591" s="106"/>
      <c r="G591" s="113"/>
    </row>
    <row r="592" spans="1:9" s="51" customFormat="1">
      <c r="A592" s="111">
        <v>47.12</v>
      </c>
      <c r="B592" s="118" t="s">
        <v>45</v>
      </c>
      <c r="C592" s="104">
        <v>3.32</v>
      </c>
      <c r="D592" s="105" t="s">
        <v>8</v>
      </c>
      <c r="E592" s="106"/>
      <c r="F592" s="106"/>
      <c r="G592" s="107"/>
    </row>
    <row r="593" spans="1:7" s="51" customFormat="1">
      <c r="A593" s="111">
        <v>47.13</v>
      </c>
      <c r="B593" s="118" t="s">
        <v>46</v>
      </c>
      <c r="C593" s="104">
        <v>9.8000000000000007</v>
      </c>
      <c r="D593" s="105" t="s">
        <v>8</v>
      </c>
      <c r="E593" s="106"/>
      <c r="F593" s="106"/>
      <c r="G593" s="107"/>
    </row>
    <row r="594" spans="1:7" s="51" customFormat="1">
      <c r="A594" s="111">
        <v>47.14</v>
      </c>
      <c r="B594" s="148" t="s">
        <v>376</v>
      </c>
      <c r="C594" s="104">
        <v>10</v>
      </c>
      <c r="D594" s="105" t="s">
        <v>14</v>
      </c>
      <c r="E594" s="106"/>
      <c r="F594" s="106"/>
      <c r="G594" s="107"/>
    </row>
    <row r="595" spans="1:7" s="51" customFormat="1">
      <c r="A595" s="111">
        <v>47.15</v>
      </c>
      <c r="B595" s="148" t="s">
        <v>51</v>
      </c>
      <c r="C595" s="104">
        <v>9</v>
      </c>
      <c r="D595" s="105" t="s">
        <v>14</v>
      </c>
      <c r="E595" s="106"/>
      <c r="F595" s="106"/>
      <c r="G595" s="107"/>
    </row>
    <row r="596" spans="1:7" s="51" customFormat="1">
      <c r="A596" s="111">
        <v>47.16</v>
      </c>
      <c r="B596" s="148" t="s">
        <v>94</v>
      </c>
      <c r="C596" s="104">
        <v>16.2</v>
      </c>
      <c r="D596" s="105" t="s">
        <v>14</v>
      </c>
      <c r="E596" s="106"/>
      <c r="F596" s="106"/>
      <c r="G596" s="107"/>
    </row>
    <row r="597" spans="1:7" s="51" customFormat="1">
      <c r="A597" s="111">
        <v>47.17</v>
      </c>
      <c r="B597" s="155" t="s">
        <v>92</v>
      </c>
      <c r="C597" s="104">
        <v>1.25</v>
      </c>
      <c r="D597" s="105" t="s">
        <v>8</v>
      </c>
      <c r="E597" s="106"/>
      <c r="F597" s="106"/>
      <c r="G597" s="107"/>
    </row>
    <row r="598" spans="1:7" s="51" customFormat="1">
      <c r="A598" s="111">
        <v>47.18</v>
      </c>
      <c r="B598" s="85" t="s">
        <v>138</v>
      </c>
      <c r="C598" s="104">
        <v>10.48</v>
      </c>
      <c r="D598" s="26" t="s">
        <v>8</v>
      </c>
      <c r="E598" s="106"/>
      <c r="F598" s="106"/>
      <c r="G598" s="113"/>
    </row>
    <row r="599" spans="1:7" s="51" customFormat="1">
      <c r="A599" s="111">
        <v>47.19</v>
      </c>
      <c r="B599" s="85" t="s">
        <v>139</v>
      </c>
      <c r="C599" s="104">
        <v>14.55</v>
      </c>
      <c r="D599" s="26" t="s">
        <v>8</v>
      </c>
      <c r="E599" s="106"/>
      <c r="F599" s="106"/>
      <c r="G599" s="113"/>
    </row>
    <row r="600" spans="1:7" s="51" customFormat="1">
      <c r="A600" s="111">
        <v>47.2</v>
      </c>
      <c r="B600" s="85" t="s">
        <v>52</v>
      </c>
      <c r="C600" s="104">
        <v>8.1</v>
      </c>
      <c r="D600" s="26" t="s">
        <v>14</v>
      </c>
      <c r="E600" s="106"/>
      <c r="F600" s="106"/>
      <c r="G600" s="113"/>
    </row>
    <row r="601" spans="1:7" s="51" customFormat="1">
      <c r="A601" s="115">
        <v>47.21</v>
      </c>
      <c r="B601" s="85" t="s">
        <v>377</v>
      </c>
      <c r="C601" s="104">
        <v>3.96</v>
      </c>
      <c r="D601" s="26" t="s">
        <v>8</v>
      </c>
      <c r="E601" s="106"/>
      <c r="F601" s="106"/>
      <c r="G601" s="113"/>
    </row>
    <row r="602" spans="1:7" s="51" customFormat="1" ht="30">
      <c r="A602" s="115">
        <v>47.22</v>
      </c>
      <c r="B602" s="85" t="s">
        <v>392</v>
      </c>
      <c r="C602" s="104">
        <v>18.079999999999998</v>
      </c>
      <c r="D602" s="26" t="s">
        <v>59</v>
      </c>
      <c r="E602" s="106"/>
      <c r="F602" s="106"/>
      <c r="G602" s="113"/>
    </row>
    <row r="603" spans="1:7" s="51" customFormat="1">
      <c r="A603" s="115">
        <v>47.23</v>
      </c>
      <c r="B603" s="148" t="s">
        <v>203</v>
      </c>
      <c r="C603" s="104">
        <v>10.48</v>
      </c>
      <c r="D603" s="105" t="s">
        <v>8</v>
      </c>
      <c r="E603" s="106"/>
      <c r="F603" s="106"/>
      <c r="G603" s="107"/>
    </row>
    <row r="604" spans="1:7" s="51" customFormat="1">
      <c r="A604" s="115">
        <v>47.24</v>
      </c>
      <c r="B604" s="148" t="s">
        <v>204</v>
      </c>
      <c r="C604" s="104">
        <v>14.55</v>
      </c>
      <c r="D604" s="105" t="s">
        <v>8</v>
      </c>
      <c r="E604" s="106"/>
      <c r="F604" s="106"/>
      <c r="G604" s="107"/>
    </row>
    <row r="605" spans="1:7" s="51" customFormat="1" ht="15.75">
      <c r="A605" s="115"/>
      <c r="B605" s="33"/>
      <c r="C605" s="59"/>
      <c r="D605" s="35"/>
      <c r="E605" s="69"/>
      <c r="F605" s="260"/>
      <c r="G605" s="70">
        <f>SUM(F581:F604)</f>
        <v>0</v>
      </c>
    </row>
    <row r="606" spans="1:7" s="51" customFormat="1" ht="31.5">
      <c r="A606" s="180" t="s">
        <v>420</v>
      </c>
      <c r="B606" s="137" t="s">
        <v>379</v>
      </c>
      <c r="C606" s="73"/>
      <c r="D606" s="60"/>
      <c r="E606" s="73"/>
      <c r="F606" s="73"/>
      <c r="G606" s="61"/>
    </row>
    <row r="607" spans="1:7" s="51" customFormat="1">
      <c r="A607" s="111">
        <v>48.01</v>
      </c>
      <c r="B607" s="24" t="s">
        <v>116</v>
      </c>
      <c r="C607" s="104">
        <v>1</v>
      </c>
      <c r="D607" s="105" t="s">
        <v>9</v>
      </c>
      <c r="E607" s="106"/>
      <c r="F607" s="106"/>
      <c r="G607" s="113"/>
    </row>
    <row r="608" spans="1:7" s="51" customFormat="1">
      <c r="A608" s="111">
        <v>48.02</v>
      </c>
      <c r="B608" s="148" t="s">
        <v>342</v>
      </c>
      <c r="C608" s="104">
        <v>0.42</v>
      </c>
      <c r="D608" s="105" t="s">
        <v>19</v>
      </c>
      <c r="E608" s="106"/>
      <c r="F608" s="106"/>
      <c r="G608" s="107"/>
    </row>
    <row r="609" spans="1:7" s="51" customFormat="1" ht="30">
      <c r="A609" s="111">
        <v>48.03</v>
      </c>
      <c r="B609" s="148" t="s">
        <v>114</v>
      </c>
      <c r="C609" s="104">
        <v>0.55000000000000004</v>
      </c>
      <c r="D609" s="105" t="s">
        <v>19</v>
      </c>
      <c r="E609" s="27"/>
      <c r="F609" s="106"/>
      <c r="G609" s="107"/>
    </row>
    <row r="610" spans="1:7" s="51" customFormat="1" ht="30">
      <c r="A610" s="111">
        <v>48.04</v>
      </c>
      <c r="B610" s="118" t="s">
        <v>380</v>
      </c>
      <c r="C610" s="104">
        <v>2.52</v>
      </c>
      <c r="D610" s="105" t="s">
        <v>19</v>
      </c>
      <c r="E610" s="27"/>
      <c r="F610" s="106"/>
      <c r="G610" s="107"/>
    </row>
    <row r="611" spans="1:7" s="51" customFormat="1">
      <c r="A611" s="111">
        <v>48.05</v>
      </c>
      <c r="B611" s="118" t="s">
        <v>344</v>
      </c>
      <c r="C611" s="104">
        <v>1.51</v>
      </c>
      <c r="D611" s="105" t="s">
        <v>19</v>
      </c>
      <c r="E611" s="106"/>
      <c r="F611" s="106"/>
      <c r="G611" s="107"/>
    </row>
    <row r="612" spans="1:7" s="51" customFormat="1" ht="30">
      <c r="A612" s="111">
        <v>48.06</v>
      </c>
      <c r="B612" s="179" t="s">
        <v>345</v>
      </c>
      <c r="C612" s="104">
        <v>3.28</v>
      </c>
      <c r="D612" s="105" t="s">
        <v>19</v>
      </c>
      <c r="E612" s="27"/>
      <c r="F612" s="106"/>
      <c r="G612" s="113"/>
    </row>
    <row r="613" spans="1:7" s="51" customFormat="1">
      <c r="A613" s="111">
        <v>48.07</v>
      </c>
      <c r="B613" s="24" t="s">
        <v>120</v>
      </c>
      <c r="C613" s="104">
        <v>0.28999999999999998</v>
      </c>
      <c r="D613" s="26" t="s">
        <v>19</v>
      </c>
      <c r="E613" s="106"/>
      <c r="F613" s="106"/>
      <c r="G613" s="113"/>
    </row>
    <row r="614" spans="1:7" s="51" customFormat="1" ht="30">
      <c r="A614" s="111">
        <v>48.08</v>
      </c>
      <c r="B614" s="118" t="s">
        <v>381</v>
      </c>
      <c r="C614" s="104">
        <v>0.79</v>
      </c>
      <c r="D614" s="105" t="s">
        <v>19</v>
      </c>
      <c r="E614" s="106"/>
      <c r="F614" s="106"/>
      <c r="G614" s="107"/>
    </row>
    <row r="615" spans="1:7" s="51" customFormat="1">
      <c r="A615" s="111">
        <v>48.09</v>
      </c>
      <c r="B615" s="118" t="s">
        <v>382</v>
      </c>
      <c r="C615" s="114">
        <v>0.192</v>
      </c>
      <c r="D615" s="105" t="s">
        <v>19</v>
      </c>
      <c r="E615" s="106"/>
      <c r="F615" s="106"/>
      <c r="G615" s="113"/>
    </row>
    <row r="616" spans="1:7" s="51" customFormat="1">
      <c r="A616" s="111">
        <v>48.1</v>
      </c>
      <c r="B616" s="85" t="s">
        <v>383</v>
      </c>
      <c r="C616" s="104">
        <v>0.55000000000000004</v>
      </c>
      <c r="D616" s="26" t="s">
        <v>19</v>
      </c>
      <c r="E616" s="106"/>
      <c r="F616" s="106"/>
      <c r="G616" s="113"/>
    </row>
    <row r="617" spans="1:7" s="51" customFormat="1">
      <c r="A617" s="111">
        <v>48.11</v>
      </c>
      <c r="B617" s="118" t="s">
        <v>45</v>
      </c>
      <c r="C617" s="104">
        <v>3.84</v>
      </c>
      <c r="D617" s="105" t="s">
        <v>8</v>
      </c>
      <c r="E617" s="106"/>
      <c r="F617" s="106"/>
      <c r="G617" s="107"/>
    </row>
    <row r="618" spans="1:7" s="51" customFormat="1">
      <c r="A618" s="111">
        <v>48.12</v>
      </c>
      <c r="B618" s="118" t="s">
        <v>46</v>
      </c>
      <c r="C618" s="104">
        <v>15.31</v>
      </c>
      <c r="D618" s="105" t="s">
        <v>8</v>
      </c>
      <c r="E618" s="106"/>
      <c r="F618" s="106"/>
      <c r="G618" s="107"/>
    </row>
    <row r="619" spans="1:7" s="51" customFormat="1">
      <c r="A619" s="111">
        <v>48.13</v>
      </c>
      <c r="B619" s="148" t="s">
        <v>93</v>
      </c>
      <c r="C619" s="104">
        <v>9.6</v>
      </c>
      <c r="D619" s="105" t="s">
        <v>14</v>
      </c>
      <c r="E619" s="106"/>
      <c r="F619" s="106"/>
      <c r="G619" s="107"/>
    </row>
    <row r="620" spans="1:7" s="51" customFormat="1">
      <c r="A620" s="111">
        <v>48.14</v>
      </c>
      <c r="B620" s="148" t="s">
        <v>51</v>
      </c>
      <c r="C620" s="104">
        <v>10.28</v>
      </c>
      <c r="D620" s="105" t="s">
        <v>14</v>
      </c>
      <c r="E620" s="106"/>
      <c r="F620" s="106"/>
      <c r="G620" s="107"/>
    </row>
    <row r="621" spans="1:7" s="51" customFormat="1">
      <c r="A621" s="111">
        <v>48.15</v>
      </c>
      <c r="B621" s="148" t="s">
        <v>94</v>
      </c>
      <c r="C621" s="104">
        <v>17.2</v>
      </c>
      <c r="D621" s="105" t="s">
        <v>14</v>
      </c>
      <c r="E621" s="106"/>
      <c r="F621" s="106"/>
      <c r="G621" s="107"/>
    </row>
    <row r="622" spans="1:7" s="51" customFormat="1">
      <c r="A622" s="111">
        <v>48.16</v>
      </c>
      <c r="B622" s="155" t="s">
        <v>92</v>
      </c>
      <c r="C622" s="104">
        <v>2.16</v>
      </c>
      <c r="D622" s="105" t="s">
        <v>8</v>
      </c>
      <c r="E622" s="106"/>
      <c r="F622" s="106"/>
      <c r="G622" s="107"/>
    </row>
    <row r="623" spans="1:7" s="51" customFormat="1">
      <c r="A623" s="111">
        <v>48.17</v>
      </c>
      <c r="B623" s="85" t="s">
        <v>138</v>
      </c>
      <c r="C623" s="104">
        <v>16.260000000000002</v>
      </c>
      <c r="D623" s="26" t="s">
        <v>8</v>
      </c>
      <c r="E623" s="106"/>
      <c r="F623" s="106"/>
      <c r="G623" s="113"/>
    </row>
    <row r="624" spans="1:7" s="51" customFormat="1">
      <c r="A624" s="111">
        <v>48.18</v>
      </c>
      <c r="B624" s="85" t="s">
        <v>139</v>
      </c>
      <c r="C624" s="104">
        <v>18.25</v>
      </c>
      <c r="D624" s="26" t="s">
        <v>8</v>
      </c>
      <c r="E624" s="106"/>
      <c r="F624" s="106"/>
      <c r="G624" s="113"/>
    </row>
    <row r="625" spans="1:7" s="51" customFormat="1">
      <c r="A625" s="111">
        <v>48.19</v>
      </c>
      <c r="B625" s="85" t="s">
        <v>52</v>
      </c>
      <c r="C625" s="104">
        <v>7</v>
      </c>
      <c r="D625" s="26" t="s">
        <v>14</v>
      </c>
      <c r="E625" s="106"/>
      <c r="F625" s="106"/>
      <c r="G625" s="113"/>
    </row>
    <row r="626" spans="1:7" s="51" customFormat="1">
      <c r="A626" s="111">
        <v>48.2</v>
      </c>
      <c r="B626" s="85" t="s">
        <v>377</v>
      </c>
      <c r="C626" s="104">
        <v>4.5599999999999996</v>
      </c>
      <c r="D626" s="26" t="s">
        <v>8</v>
      </c>
      <c r="E626" s="106"/>
      <c r="F626" s="106"/>
      <c r="G626" s="113"/>
    </row>
    <row r="627" spans="1:7" s="51" customFormat="1">
      <c r="A627" s="115">
        <v>48.21</v>
      </c>
      <c r="B627" s="85" t="s">
        <v>384</v>
      </c>
      <c r="C627" s="104">
        <v>2.16</v>
      </c>
      <c r="D627" s="26" t="s">
        <v>8</v>
      </c>
      <c r="E627" s="106"/>
      <c r="F627" s="106"/>
      <c r="G627" s="113"/>
    </row>
    <row r="628" spans="1:7" s="51" customFormat="1" ht="30">
      <c r="A628" s="115">
        <v>48.22</v>
      </c>
      <c r="B628" s="103" t="s">
        <v>385</v>
      </c>
      <c r="C628" s="104">
        <v>1</v>
      </c>
      <c r="D628" s="105" t="s">
        <v>10</v>
      </c>
      <c r="E628" s="106"/>
      <c r="F628" s="106"/>
      <c r="G628" s="113"/>
    </row>
    <row r="629" spans="1:7" s="51" customFormat="1" ht="30">
      <c r="A629" s="115">
        <v>48.23</v>
      </c>
      <c r="B629" s="103" t="s">
        <v>386</v>
      </c>
      <c r="C629" s="104">
        <v>1</v>
      </c>
      <c r="D629" s="105" t="s">
        <v>10</v>
      </c>
      <c r="E629" s="106"/>
      <c r="F629" s="106"/>
      <c r="G629" s="113"/>
    </row>
    <row r="630" spans="1:7" s="51" customFormat="1">
      <c r="A630" s="115">
        <v>48.24</v>
      </c>
      <c r="B630" s="103" t="s">
        <v>316</v>
      </c>
      <c r="C630" s="104">
        <v>1</v>
      </c>
      <c r="D630" s="105" t="s">
        <v>10</v>
      </c>
      <c r="E630" s="106"/>
      <c r="F630" s="106"/>
      <c r="G630" s="113"/>
    </row>
    <row r="631" spans="1:7" s="51" customFormat="1" ht="30">
      <c r="A631" s="115">
        <v>48.25</v>
      </c>
      <c r="B631" s="103" t="s">
        <v>64</v>
      </c>
      <c r="C631" s="104">
        <v>1</v>
      </c>
      <c r="D631" s="105" t="s">
        <v>10</v>
      </c>
      <c r="E631" s="106"/>
      <c r="F631" s="106"/>
      <c r="G631" s="113"/>
    </row>
    <row r="632" spans="1:7" s="51" customFormat="1">
      <c r="A632" s="115">
        <v>48.26</v>
      </c>
      <c r="B632" s="103" t="s">
        <v>389</v>
      </c>
      <c r="C632" s="104">
        <v>1</v>
      </c>
      <c r="D632" s="105" t="s">
        <v>10</v>
      </c>
      <c r="E632" s="106"/>
      <c r="F632" s="106"/>
      <c r="G632" s="113"/>
    </row>
    <row r="633" spans="1:7" s="51" customFormat="1">
      <c r="A633" s="115">
        <v>48.27</v>
      </c>
      <c r="B633" s="103" t="s">
        <v>390</v>
      </c>
      <c r="C633" s="104">
        <v>1</v>
      </c>
      <c r="D633" s="105" t="s">
        <v>10</v>
      </c>
      <c r="E633" s="106"/>
      <c r="F633" s="106"/>
      <c r="G633" s="113"/>
    </row>
    <row r="634" spans="1:7" s="51" customFormat="1">
      <c r="A634" s="115">
        <v>48.28</v>
      </c>
      <c r="B634" s="103" t="s">
        <v>391</v>
      </c>
      <c r="C634" s="104">
        <v>1</v>
      </c>
      <c r="D634" s="105" t="s">
        <v>10</v>
      </c>
      <c r="E634" s="106"/>
      <c r="F634" s="106"/>
      <c r="G634" s="113"/>
    </row>
    <row r="635" spans="1:7" s="51" customFormat="1" ht="30">
      <c r="A635" s="115">
        <v>48.29</v>
      </c>
      <c r="B635" s="103" t="s">
        <v>213</v>
      </c>
      <c r="C635" s="104">
        <v>1</v>
      </c>
      <c r="D635" s="105" t="s">
        <v>9</v>
      </c>
      <c r="E635" s="106"/>
      <c r="F635" s="106"/>
      <c r="G635" s="113"/>
    </row>
    <row r="636" spans="1:7" s="51" customFormat="1">
      <c r="A636" s="115">
        <v>48.3</v>
      </c>
      <c r="B636" s="103" t="s">
        <v>217</v>
      </c>
      <c r="C636" s="104">
        <v>1</v>
      </c>
      <c r="D636" s="105" t="s">
        <v>9</v>
      </c>
      <c r="E636" s="106"/>
      <c r="F636" s="106"/>
      <c r="G636" s="113"/>
    </row>
    <row r="637" spans="1:7" s="51" customFormat="1" ht="30">
      <c r="A637" s="115">
        <v>48.31</v>
      </c>
      <c r="B637" s="103" t="s">
        <v>67</v>
      </c>
      <c r="C637" s="104">
        <v>1</v>
      </c>
      <c r="D637" s="105" t="s">
        <v>9</v>
      </c>
      <c r="E637" s="106"/>
      <c r="F637" s="106"/>
      <c r="G637" s="113"/>
    </row>
    <row r="638" spans="1:7" s="51" customFormat="1" ht="30">
      <c r="A638" s="115">
        <v>48.32</v>
      </c>
      <c r="B638" s="103" t="s">
        <v>70</v>
      </c>
      <c r="C638" s="104">
        <v>0.9</v>
      </c>
      <c r="D638" s="105" t="s">
        <v>19</v>
      </c>
      <c r="E638" s="27"/>
      <c r="F638" s="106"/>
      <c r="G638" s="113"/>
    </row>
    <row r="639" spans="1:7" s="51" customFormat="1">
      <c r="A639" s="111">
        <v>48.33</v>
      </c>
      <c r="B639" s="103" t="s">
        <v>68</v>
      </c>
      <c r="C639" s="104">
        <v>0.3</v>
      </c>
      <c r="D639" s="105" t="s">
        <v>19</v>
      </c>
      <c r="E639" s="106"/>
      <c r="F639" s="106"/>
      <c r="G639" s="113"/>
    </row>
    <row r="640" spans="1:7" s="51" customFormat="1">
      <c r="A640" s="111">
        <v>48.34</v>
      </c>
      <c r="B640" s="103" t="s">
        <v>69</v>
      </c>
      <c r="C640" s="104">
        <v>0.78</v>
      </c>
      <c r="D640" s="105" t="s">
        <v>19</v>
      </c>
      <c r="E640" s="106"/>
      <c r="F640" s="106"/>
      <c r="G640" s="113"/>
    </row>
    <row r="641" spans="1:7" s="51" customFormat="1">
      <c r="A641" s="111">
        <v>48.35</v>
      </c>
      <c r="B641" s="103" t="s">
        <v>387</v>
      </c>
      <c r="C641" s="104">
        <v>1</v>
      </c>
      <c r="D641" s="105" t="s">
        <v>10</v>
      </c>
      <c r="E641" s="106"/>
      <c r="F641" s="106"/>
      <c r="G641" s="113"/>
    </row>
    <row r="642" spans="1:7" s="51" customFormat="1">
      <c r="A642" s="115">
        <v>48.36</v>
      </c>
      <c r="B642" s="103" t="s">
        <v>388</v>
      </c>
      <c r="C642" s="104">
        <v>0.3</v>
      </c>
      <c r="D642" s="105" t="s">
        <v>8</v>
      </c>
      <c r="E642" s="106"/>
      <c r="F642" s="106"/>
      <c r="G642" s="113"/>
    </row>
    <row r="643" spans="1:7" s="51" customFormat="1">
      <c r="A643" s="115">
        <v>48.37</v>
      </c>
      <c r="B643" s="148" t="s">
        <v>203</v>
      </c>
      <c r="C643" s="104">
        <v>16.260000000000002</v>
      </c>
      <c r="D643" s="105" t="s">
        <v>8</v>
      </c>
      <c r="E643" s="106"/>
      <c r="F643" s="106"/>
      <c r="G643" s="107"/>
    </row>
    <row r="644" spans="1:7" s="51" customFormat="1">
      <c r="A644" s="115">
        <v>48.38</v>
      </c>
      <c r="B644" s="148" t="s">
        <v>204</v>
      </c>
      <c r="C644" s="104">
        <v>18.25</v>
      </c>
      <c r="D644" s="105" t="s">
        <v>8</v>
      </c>
      <c r="E644" s="106"/>
      <c r="F644" s="106"/>
      <c r="G644" s="107"/>
    </row>
    <row r="645" spans="1:7" s="51" customFormat="1" ht="15.75">
      <c r="A645" s="115"/>
      <c r="B645" s="33"/>
      <c r="C645" s="59"/>
      <c r="D645" s="35"/>
      <c r="E645" s="69"/>
      <c r="F645" s="260"/>
      <c r="G645" s="70">
        <f>SUM(F607:F644)</f>
        <v>0</v>
      </c>
    </row>
    <row r="646" spans="1:7" s="51" customFormat="1" ht="31.5">
      <c r="A646" s="180" t="s">
        <v>425</v>
      </c>
      <c r="B646" s="137" t="s">
        <v>393</v>
      </c>
      <c r="C646" s="73"/>
      <c r="D646" s="60"/>
      <c r="E646" s="73"/>
      <c r="F646" s="73"/>
      <c r="G646" s="61"/>
    </row>
    <row r="647" spans="1:7" s="51" customFormat="1">
      <c r="A647" s="111">
        <v>49.01</v>
      </c>
      <c r="B647" s="24" t="s">
        <v>116</v>
      </c>
      <c r="C647" s="104">
        <v>1</v>
      </c>
      <c r="D647" s="105" t="s">
        <v>9</v>
      </c>
      <c r="E647" s="106"/>
      <c r="F647" s="106"/>
      <c r="G647" s="113"/>
    </row>
    <row r="648" spans="1:7" s="51" customFormat="1">
      <c r="A648" s="111">
        <v>49.02</v>
      </c>
      <c r="B648" s="148" t="s">
        <v>342</v>
      </c>
      <c r="C648" s="104">
        <v>0.94</v>
      </c>
      <c r="D648" s="105" t="s">
        <v>19</v>
      </c>
      <c r="E648" s="106"/>
      <c r="F648" s="106"/>
      <c r="G648" s="107"/>
    </row>
    <row r="649" spans="1:7" s="51" customFormat="1" ht="30">
      <c r="A649" s="111">
        <v>49.03</v>
      </c>
      <c r="B649" s="148" t="s">
        <v>114</v>
      </c>
      <c r="C649" s="104">
        <v>1.22</v>
      </c>
      <c r="D649" s="105" t="s">
        <v>19</v>
      </c>
      <c r="E649" s="27"/>
      <c r="F649" s="106"/>
      <c r="G649" s="107"/>
    </row>
    <row r="650" spans="1:7" s="51" customFormat="1" ht="30">
      <c r="A650" s="111">
        <v>49.04</v>
      </c>
      <c r="B650" s="118" t="s">
        <v>395</v>
      </c>
      <c r="C650" s="104">
        <v>4.03</v>
      </c>
      <c r="D650" s="105" t="s">
        <v>19</v>
      </c>
      <c r="E650" s="27"/>
      <c r="F650" s="106"/>
      <c r="G650" s="107"/>
    </row>
    <row r="651" spans="1:7" s="51" customFormat="1">
      <c r="A651" s="111">
        <v>49.05</v>
      </c>
      <c r="B651" s="118" t="s">
        <v>344</v>
      </c>
      <c r="C651" s="104">
        <v>2.4</v>
      </c>
      <c r="D651" s="105" t="s">
        <v>19</v>
      </c>
      <c r="E651" s="106"/>
      <c r="F651" s="106"/>
      <c r="G651" s="107"/>
    </row>
    <row r="652" spans="1:7" s="51" customFormat="1" ht="30">
      <c r="A652" s="111">
        <v>49.06</v>
      </c>
      <c r="B652" s="179" t="s">
        <v>345</v>
      </c>
      <c r="C652" s="104">
        <v>5.24</v>
      </c>
      <c r="D652" s="105" t="s">
        <v>19</v>
      </c>
      <c r="E652" s="27"/>
      <c r="F652" s="106"/>
      <c r="G652" s="113"/>
    </row>
    <row r="653" spans="1:7" s="51" customFormat="1">
      <c r="A653" s="111">
        <v>49.07</v>
      </c>
      <c r="B653" s="24" t="s">
        <v>120</v>
      </c>
      <c r="C653" s="104">
        <v>0.81</v>
      </c>
      <c r="D653" s="26" t="s">
        <v>19</v>
      </c>
      <c r="E653" s="106"/>
      <c r="F653" s="106"/>
      <c r="G653" s="113"/>
    </row>
    <row r="654" spans="1:7" s="51" customFormat="1" ht="30">
      <c r="A654" s="111">
        <v>49.08</v>
      </c>
      <c r="B654" s="118" t="s">
        <v>396</v>
      </c>
      <c r="C654" s="104">
        <v>1.26</v>
      </c>
      <c r="D654" s="105" t="s">
        <v>19</v>
      </c>
      <c r="E654" s="106"/>
      <c r="F654" s="106"/>
      <c r="G654" s="107"/>
    </row>
    <row r="655" spans="1:7" s="51" customFormat="1">
      <c r="A655" s="111">
        <v>49.09</v>
      </c>
      <c r="B655" s="118" t="s">
        <v>397</v>
      </c>
      <c r="C655" s="104">
        <v>0.32</v>
      </c>
      <c r="D655" s="105" t="s">
        <v>19</v>
      </c>
      <c r="E655" s="106"/>
      <c r="F655" s="106"/>
      <c r="G655" s="113"/>
    </row>
    <row r="656" spans="1:7" s="51" customFormat="1">
      <c r="A656" s="111">
        <v>49.1</v>
      </c>
      <c r="B656" s="85" t="s">
        <v>398</v>
      </c>
      <c r="C656" s="104">
        <v>1.1399999999999999</v>
      </c>
      <c r="D656" s="26" t="s">
        <v>19</v>
      </c>
      <c r="E656" s="106"/>
      <c r="F656" s="106"/>
      <c r="G656" s="113"/>
    </row>
    <row r="657" spans="1:7" s="51" customFormat="1" ht="30">
      <c r="A657" s="111">
        <v>49.11</v>
      </c>
      <c r="B657" s="85" t="s">
        <v>375</v>
      </c>
      <c r="C657" s="104">
        <v>6.21</v>
      </c>
      <c r="D657" s="26" t="s">
        <v>8</v>
      </c>
      <c r="E657" s="106"/>
      <c r="F657" s="106"/>
      <c r="G657" s="113"/>
    </row>
    <row r="658" spans="1:7" s="51" customFormat="1">
      <c r="A658" s="111">
        <v>49.12</v>
      </c>
      <c r="B658" s="118" t="s">
        <v>45</v>
      </c>
      <c r="C658" s="104">
        <v>6.89</v>
      </c>
      <c r="D658" s="105" t="s">
        <v>8</v>
      </c>
      <c r="E658" s="106"/>
      <c r="F658" s="106"/>
      <c r="G658" s="107"/>
    </row>
    <row r="659" spans="1:7" s="51" customFormat="1">
      <c r="A659" s="111">
        <v>49.13</v>
      </c>
      <c r="B659" s="118" t="s">
        <v>46</v>
      </c>
      <c r="C659" s="104">
        <v>19.25</v>
      </c>
      <c r="D659" s="105" t="s">
        <v>8</v>
      </c>
      <c r="E659" s="106"/>
      <c r="F659" s="106"/>
      <c r="G659" s="107"/>
    </row>
    <row r="660" spans="1:7" s="51" customFormat="1">
      <c r="A660" s="111">
        <v>49.14</v>
      </c>
      <c r="B660" s="148" t="s">
        <v>376</v>
      </c>
      <c r="C660" s="104">
        <v>19.8</v>
      </c>
      <c r="D660" s="105" t="s">
        <v>14</v>
      </c>
      <c r="E660" s="106"/>
      <c r="F660" s="106"/>
      <c r="G660" s="107"/>
    </row>
    <row r="661" spans="1:7" s="51" customFormat="1">
      <c r="A661" s="111">
        <v>49.15</v>
      </c>
      <c r="B661" s="148" t="s">
        <v>51</v>
      </c>
      <c r="C661" s="104">
        <v>9.4</v>
      </c>
      <c r="D661" s="105" t="s">
        <v>14</v>
      </c>
      <c r="E661" s="106"/>
      <c r="F661" s="106"/>
      <c r="G661" s="107"/>
    </row>
    <row r="662" spans="1:7" s="51" customFormat="1">
      <c r="A662" s="111">
        <v>49.16</v>
      </c>
      <c r="B662" s="148" t="s">
        <v>94</v>
      </c>
      <c r="C662" s="104">
        <v>27.2</v>
      </c>
      <c r="D662" s="105" t="s">
        <v>14</v>
      </c>
      <c r="E662" s="106"/>
      <c r="F662" s="106"/>
      <c r="G662" s="107"/>
    </row>
    <row r="663" spans="1:7" s="51" customFormat="1">
      <c r="A663" s="111">
        <v>49.17</v>
      </c>
      <c r="B663" s="155" t="s">
        <v>92</v>
      </c>
      <c r="C663" s="104">
        <v>6.21</v>
      </c>
      <c r="D663" s="105" t="s">
        <v>8</v>
      </c>
      <c r="E663" s="106"/>
      <c r="F663" s="106"/>
      <c r="G663" s="107"/>
    </row>
    <row r="664" spans="1:7" s="51" customFormat="1">
      <c r="A664" s="111">
        <v>49.18</v>
      </c>
      <c r="B664" s="85" t="s">
        <v>138</v>
      </c>
      <c r="C664" s="104">
        <v>27.7</v>
      </c>
      <c r="D664" s="26" t="s">
        <v>8</v>
      </c>
      <c r="E664" s="106"/>
      <c r="F664" s="106"/>
      <c r="G664" s="113"/>
    </row>
    <row r="665" spans="1:7" s="51" customFormat="1">
      <c r="A665" s="111">
        <v>49.19</v>
      </c>
      <c r="B665" s="85" t="s">
        <v>139</v>
      </c>
      <c r="C665" s="104">
        <v>28.68</v>
      </c>
      <c r="D665" s="26" t="s">
        <v>8</v>
      </c>
      <c r="E665" s="106"/>
      <c r="F665" s="106"/>
      <c r="G665" s="113"/>
    </row>
    <row r="666" spans="1:7" s="51" customFormat="1">
      <c r="A666" s="111">
        <v>49.2</v>
      </c>
      <c r="B666" s="85" t="s">
        <v>52</v>
      </c>
      <c r="C666" s="104">
        <v>13.6</v>
      </c>
      <c r="D666" s="26" t="s">
        <v>14</v>
      </c>
      <c r="E666" s="106"/>
      <c r="F666" s="106"/>
      <c r="G666" s="113"/>
    </row>
    <row r="667" spans="1:7" s="51" customFormat="1">
      <c r="A667" s="115">
        <v>49.21</v>
      </c>
      <c r="B667" s="85" t="s">
        <v>377</v>
      </c>
      <c r="C667" s="104">
        <v>11.31</v>
      </c>
      <c r="D667" s="26" t="s">
        <v>8</v>
      </c>
      <c r="E667" s="106"/>
      <c r="F667" s="106"/>
      <c r="G667" s="113"/>
    </row>
    <row r="668" spans="1:7" s="51" customFormat="1">
      <c r="A668" s="115">
        <v>49.22</v>
      </c>
      <c r="B668" s="85" t="s">
        <v>142</v>
      </c>
      <c r="C668" s="104">
        <v>11.31</v>
      </c>
      <c r="D668" s="26" t="s">
        <v>8</v>
      </c>
      <c r="E668" s="106"/>
      <c r="F668" s="106"/>
      <c r="G668" s="113"/>
    </row>
    <row r="669" spans="1:7" s="51" customFormat="1" ht="30">
      <c r="A669" s="115">
        <v>49.23</v>
      </c>
      <c r="B669" s="85" t="s">
        <v>399</v>
      </c>
      <c r="C669" s="104">
        <v>31.63</v>
      </c>
      <c r="D669" s="26" t="s">
        <v>59</v>
      </c>
      <c r="E669" s="106"/>
      <c r="F669" s="106"/>
      <c r="G669" s="113"/>
    </row>
    <row r="670" spans="1:7" s="51" customFormat="1">
      <c r="A670" s="115">
        <v>49.24</v>
      </c>
      <c r="B670" s="85" t="s">
        <v>400</v>
      </c>
      <c r="C670" s="104">
        <v>6.46</v>
      </c>
      <c r="D670" s="26" t="s">
        <v>59</v>
      </c>
      <c r="E670" s="106"/>
      <c r="F670" s="106"/>
      <c r="G670" s="113"/>
    </row>
    <row r="671" spans="1:7" s="51" customFormat="1">
      <c r="A671" s="115">
        <v>49.25</v>
      </c>
      <c r="B671" s="148" t="s">
        <v>203</v>
      </c>
      <c r="C671" s="104">
        <v>10.48</v>
      </c>
      <c r="D671" s="105" t="s">
        <v>8</v>
      </c>
      <c r="E671" s="106"/>
      <c r="F671" s="106"/>
      <c r="G671" s="107"/>
    </row>
    <row r="672" spans="1:7" s="51" customFormat="1">
      <c r="A672" s="115">
        <v>49.26</v>
      </c>
      <c r="B672" s="148" t="s">
        <v>204</v>
      </c>
      <c r="C672" s="104">
        <v>14.55</v>
      </c>
      <c r="D672" s="105" t="s">
        <v>8</v>
      </c>
      <c r="E672" s="106"/>
      <c r="F672" s="106"/>
      <c r="G672" s="107"/>
    </row>
    <row r="673" spans="1:9" s="51" customFormat="1" ht="15.75">
      <c r="A673" s="115"/>
      <c r="B673" s="33"/>
      <c r="C673" s="59"/>
      <c r="D673" s="35"/>
      <c r="E673" s="69"/>
      <c r="F673" s="260"/>
      <c r="G673" s="70">
        <f>SUM(F647:F672)</f>
        <v>0</v>
      </c>
    </row>
    <row r="674" spans="1:9" s="51" customFormat="1" ht="31.5">
      <c r="A674" s="180" t="s">
        <v>432</v>
      </c>
      <c r="B674" s="181" t="s">
        <v>337</v>
      </c>
      <c r="C674" s="73"/>
      <c r="D674" s="60"/>
      <c r="E674" s="73"/>
      <c r="F674" s="73"/>
      <c r="G674" s="170"/>
    </row>
    <row r="675" spans="1:9" s="51" customFormat="1" ht="17.25" customHeight="1">
      <c r="A675" s="180" t="s">
        <v>283</v>
      </c>
      <c r="B675" s="181" t="s">
        <v>284</v>
      </c>
      <c r="C675" s="73"/>
      <c r="D675" s="60"/>
      <c r="E675" s="73"/>
      <c r="F675" s="73"/>
      <c r="G675" s="170"/>
    </row>
    <row r="676" spans="1:9" s="51" customFormat="1" ht="18.75" customHeight="1">
      <c r="A676" s="115"/>
      <c r="B676" s="182" t="s">
        <v>224</v>
      </c>
      <c r="C676" s="177"/>
      <c r="D676" s="55"/>
      <c r="E676" s="177"/>
      <c r="F676" s="177"/>
      <c r="G676" s="178"/>
    </row>
    <row r="677" spans="1:9" s="51" customFormat="1" ht="60">
      <c r="A677" s="111">
        <v>50.01</v>
      </c>
      <c r="B677" s="85" t="s">
        <v>865</v>
      </c>
      <c r="C677" s="104">
        <v>1</v>
      </c>
      <c r="D677" s="26" t="s">
        <v>2</v>
      </c>
      <c r="E677" s="106"/>
      <c r="F677" s="106"/>
      <c r="G677" s="113"/>
    </row>
    <row r="678" spans="1:9" s="51" customFormat="1" ht="38.25" customHeight="1">
      <c r="A678" s="111">
        <v>50.02</v>
      </c>
      <c r="B678" s="85" t="s">
        <v>225</v>
      </c>
      <c r="C678" s="104">
        <v>2</v>
      </c>
      <c r="D678" s="26" t="s">
        <v>2</v>
      </c>
      <c r="E678" s="106"/>
      <c r="F678" s="106"/>
      <c r="G678" s="113"/>
    </row>
    <row r="679" spans="1:9" s="51" customFormat="1">
      <c r="A679" s="111">
        <v>50.03</v>
      </c>
      <c r="B679" s="85" t="s">
        <v>226</v>
      </c>
      <c r="C679" s="104">
        <v>1</v>
      </c>
      <c r="D679" s="26" t="s">
        <v>9</v>
      </c>
      <c r="E679" s="106"/>
      <c r="F679" s="106"/>
      <c r="G679" s="113"/>
    </row>
    <row r="680" spans="1:9" s="51" customFormat="1">
      <c r="A680" s="111">
        <v>50.04</v>
      </c>
      <c r="B680" s="85" t="s">
        <v>227</v>
      </c>
      <c r="C680" s="104">
        <v>1</v>
      </c>
      <c r="D680" s="26" t="s">
        <v>9</v>
      </c>
      <c r="E680" s="106"/>
      <c r="F680" s="106"/>
      <c r="G680" s="113"/>
    </row>
    <row r="681" spans="1:9" s="51" customFormat="1">
      <c r="A681" s="111">
        <v>50.05</v>
      </c>
      <c r="B681" s="85" t="s">
        <v>228</v>
      </c>
      <c r="C681" s="104">
        <v>1</v>
      </c>
      <c r="D681" s="26" t="s">
        <v>9</v>
      </c>
      <c r="E681" s="106"/>
      <c r="F681" s="106"/>
      <c r="G681" s="113"/>
    </row>
    <row r="682" spans="1:9" s="51" customFormat="1">
      <c r="A682" s="111">
        <v>50.06</v>
      </c>
      <c r="B682" s="85" t="s">
        <v>229</v>
      </c>
      <c r="C682" s="104">
        <v>2</v>
      </c>
      <c r="D682" s="26" t="s">
        <v>2</v>
      </c>
      <c r="E682" s="106"/>
      <c r="F682" s="106"/>
      <c r="G682" s="113"/>
    </row>
    <row r="683" spans="1:9" s="51" customFormat="1">
      <c r="A683" s="111">
        <v>50.07</v>
      </c>
      <c r="B683" s="85" t="s">
        <v>230</v>
      </c>
      <c r="C683" s="104">
        <v>8</v>
      </c>
      <c r="D683" s="26" t="s">
        <v>2</v>
      </c>
      <c r="E683" s="106"/>
      <c r="F683" s="106"/>
      <c r="G683" s="113"/>
    </row>
    <row r="684" spans="1:9" s="51" customFormat="1">
      <c r="A684" s="111">
        <v>50.08</v>
      </c>
      <c r="B684" s="85" t="s">
        <v>231</v>
      </c>
      <c r="C684" s="104">
        <v>2</v>
      </c>
      <c r="D684" s="26" t="s">
        <v>2</v>
      </c>
      <c r="E684" s="106"/>
      <c r="F684" s="106"/>
      <c r="G684" s="113"/>
    </row>
    <row r="685" spans="1:9" s="51" customFormat="1">
      <c r="A685" s="111">
        <v>50.09</v>
      </c>
      <c r="B685" s="85" t="s">
        <v>233</v>
      </c>
      <c r="C685" s="104">
        <v>6</v>
      </c>
      <c r="D685" s="26" t="s">
        <v>2</v>
      </c>
      <c r="E685" s="106"/>
      <c r="F685" s="106"/>
      <c r="G685" s="113"/>
      <c r="I685" s="183"/>
    </row>
    <row r="686" spans="1:9" s="51" customFormat="1">
      <c r="A686" s="111">
        <v>50.1</v>
      </c>
      <c r="B686" s="85" t="s">
        <v>232</v>
      </c>
      <c r="C686" s="104">
        <v>2</v>
      </c>
      <c r="D686" s="26" t="s">
        <v>2</v>
      </c>
      <c r="E686" s="106"/>
      <c r="F686" s="106"/>
      <c r="G686" s="113"/>
    </row>
    <row r="687" spans="1:9" s="51" customFormat="1">
      <c r="A687" s="111">
        <v>50.11</v>
      </c>
      <c r="B687" s="85" t="s">
        <v>234</v>
      </c>
      <c r="C687" s="104">
        <v>1</v>
      </c>
      <c r="D687" s="26" t="s">
        <v>2</v>
      </c>
      <c r="E687" s="106"/>
      <c r="F687" s="106"/>
      <c r="G687" s="113"/>
    </row>
    <row r="688" spans="1:9" s="51" customFormat="1">
      <c r="A688" s="111">
        <v>50.12</v>
      </c>
      <c r="B688" s="85" t="s">
        <v>235</v>
      </c>
      <c r="C688" s="104">
        <v>1</v>
      </c>
      <c r="D688" s="26" t="s">
        <v>2</v>
      </c>
      <c r="E688" s="106"/>
      <c r="F688" s="106"/>
      <c r="G688" s="113"/>
    </row>
    <row r="689" spans="1:7" s="51" customFormat="1">
      <c r="A689" s="111">
        <v>50.13</v>
      </c>
      <c r="B689" s="85" t="s">
        <v>236</v>
      </c>
      <c r="C689" s="104">
        <v>1</v>
      </c>
      <c r="D689" s="26" t="s">
        <v>2</v>
      </c>
      <c r="E689" s="106"/>
      <c r="F689" s="106"/>
      <c r="G689" s="113"/>
    </row>
    <row r="690" spans="1:7" s="51" customFormat="1">
      <c r="A690" s="111">
        <v>50.14</v>
      </c>
      <c r="B690" s="85" t="s">
        <v>237</v>
      </c>
      <c r="C690" s="104">
        <v>4</v>
      </c>
      <c r="D690" s="26" t="s">
        <v>2</v>
      </c>
      <c r="E690" s="106"/>
      <c r="F690" s="106"/>
      <c r="G690" s="113"/>
    </row>
    <row r="691" spans="1:7" s="51" customFormat="1">
      <c r="A691" s="111">
        <v>50.15</v>
      </c>
      <c r="B691" s="85" t="s">
        <v>238</v>
      </c>
      <c r="C691" s="104">
        <v>1</v>
      </c>
      <c r="D691" s="26" t="s">
        <v>2</v>
      </c>
      <c r="E691" s="106"/>
      <c r="F691" s="106"/>
      <c r="G691" s="113"/>
    </row>
    <row r="692" spans="1:7" s="51" customFormat="1">
      <c r="A692" s="111">
        <v>50.16</v>
      </c>
      <c r="B692" s="85" t="s">
        <v>239</v>
      </c>
      <c r="C692" s="104">
        <v>2</v>
      </c>
      <c r="D692" s="26" t="s">
        <v>2</v>
      </c>
      <c r="E692" s="106"/>
      <c r="F692" s="106"/>
      <c r="G692" s="113"/>
    </row>
    <row r="693" spans="1:7" s="51" customFormat="1">
      <c r="A693" s="111">
        <v>50.17</v>
      </c>
      <c r="B693" s="85" t="s">
        <v>240</v>
      </c>
      <c r="C693" s="104">
        <v>1</v>
      </c>
      <c r="D693" s="26" t="s">
        <v>2</v>
      </c>
      <c r="E693" s="106"/>
      <c r="F693" s="106"/>
      <c r="G693" s="113"/>
    </row>
    <row r="694" spans="1:7" s="51" customFormat="1">
      <c r="A694" s="111">
        <v>50.18</v>
      </c>
      <c r="B694" s="85" t="s">
        <v>241</v>
      </c>
      <c r="C694" s="104">
        <v>1</v>
      </c>
      <c r="D694" s="26" t="s">
        <v>2</v>
      </c>
      <c r="E694" s="106"/>
      <c r="F694" s="106"/>
      <c r="G694" s="113"/>
    </row>
    <row r="695" spans="1:7" s="51" customFormat="1">
      <c r="A695" s="111">
        <v>50.19</v>
      </c>
      <c r="B695" s="85" t="s">
        <v>242</v>
      </c>
      <c r="C695" s="104">
        <v>2</v>
      </c>
      <c r="D695" s="26" t="s">
        <v>2</v>
      </c>
      <c r="E695" s="106"/>
      <c r="F695" s="106"/>
      <c r="G695" s="113"/>
    </row>
    <row r="696" spans="1:7" s="51" customFormat="1">
      <c r="A696" s="111">
        <v>50.2</v>
      </c>
      <c r="B696" s="85" t="s">
        <v>243</v>
      </c>
      <c r="C696" s="104">
        <v>1</v>
      </c>
      <c r="D696" s="26" t="s">
        <v>2</v>
      </c>
      <c r="E696" s="106"/>
      <c r="F696" s="106"/>
      <c r="G696" s="113"/>
    </row>
    <row r="697" spans="1:7" s="51" customFormat="1">
      <c r="A697" s="111">
        <v>50.21</v>
      </c>
      <c r="B697" s="85" t="s">
        <v>244</v>
      </c>
      <c r="C697" s="104">
        <v>1</v>
      </c>
      <c r="D697" s="26" t="s">
        <v>2</v>
      </c>
      <c r="E697" s="106"/>
      <c r="F697" s="106"/>
      <c r="G697" s="113"/>
    </row>
    <row r="698" spans="1:7" s="51" customFormat="1">
      <c r="A698" s="111">
        <v>50.22</v>
      </c>
      <c r="B698" s="85" t="s">
        <v>245</v>
      </c>
      <c r="C698" s="104">
        <v>1</v>
      </c>
      <c r="D698" s="26" t="s">
        <v>2</v>
      </c>
      <c r="E698" s="106"/>
      <c r="F698" s="106"/>
      <c r="G698" s="113"/>
    </row>
    <row r="699" spans="1:7" s="51" customFormat="1">
      <c r="A699" s="111">
        <v>50.23</v>
      </c>
      <c r="B699" s="85" t="s">
        <v>246</v>
      </c>
      <c r="C699" s="104">
        <v>1</v>
      </c>
      <c r="D699" s="26" t="s">
        <v>2</v>
      </c>
      <c r="E699" s="106"/>
      <c r="F699" s="106"/>
      <c r="G699" s="113"/>
    </row>
    <row r="700" spans="1:7" s="51" customFormat="1">
      <c r="A700" s="111">
        <v>50.24</v>
      </c>
      <c r="B700" s="85" t="s">
        <v>247</v>
      </c>
      <c r="C700" s="104">
        <v>1</v>
      </c>
      <c r="D700" s="26" t="s">
        <v>2</v>
      </c>
      <c r="E700" s="106"/>
      <c r="F700" s="106"/>
      <c r="G700" s="113"/>
    </row>
    <row r="701" spans="1:7" s="51" customFormat="1">
      <c r="A701" s="111">
        <v>50.25</v>
      </c>
      <c r="B701" s="85" t="s">
        <v>248</v>
      </c>
      <c r="C701" s="104">
        <v>1</v>
      </c>
      <c r="D701" s="26" t="s">
        <v>2</v>
      </c>
      <c r="E701" s="106"/>
      <c r="F701" s="106"/>
      <c r="G701" s="113"/>
    </row>
    <row r="702" spans="1:7" s="51" customFormat="1">
      <c r="A702" s="111">
        <v>50.26</v>
      </c>
      <c r="B702" s="85" t="s">
        <v>249</v>
      </c>
      <c r="C702" s="104">
        <v>1</v>
      </c>
      <c r="D702" s="26" t="s">
        <v>2</v>
      </c>
      <c r="E702" s="106"/>
      <c r="F702" s="106"/>
      <c r="G702" s="113"/>
    </row>
    <row r="703" spans="1:7" s="51" customFormat="1">
      <c r="A703" s="111">
        <v>50.27</v>
      </c>
      <c r="B703" s="85" t="s">
        <v>250</v>
      </c>
      <c r="C703" s="104">
        <v>1</v>
      </c>
      <c r="D703" s="26" t="s">
        <v>9</v>
      </c>
      <c r="E703" s="106"/>
      <c r="F703" s="106"/>
      <c r="G703" s="113"/>
    </row>
    <row r="704" spans="1:7" s="51" customFormat="1" ht="15.75">
      <c r="A704" s="115"/>
      <c r="B704" s="182" t="s">
        <v>251</v>
      </c>
      <c r="C704" s="177"/>
      <c r="D704" s="55"/>
      <c r="E704" s="177"/>
      <c r="F704" s="177"/>
      <c r="G704" s="178"/>
    </row>
    <row r="705" spans="1:9" s="51" customFormat="1">
      <c r="A705" s="111">
        <v>50.28</v>
      </c>
      <c r="B705" s="85" t="s">
        <v>252</v>
      </c>
      <c r="C705" s="104">
        <v>4</v>
      </c>
      <c r="D705" s="26" t="s">
        <v>2</v>
      </c>
      <c r="E705" s="106"/>
      <c r="F705" s="106"/>
      <c r="G705" s="113"/>
    </row>
    <row r="706" spans="1:9" s="51" customFormat="1">
      <c r="A706" s="111">
        <v>50.29</v>
      </c>
      <c r="B706" s="85" t="s">
        <v>253</v>
      </c>
      <c r="C706" s="104">
        <v>2</v>
      </c>
      <c r="D706" s="26" t="s">
        <v>2</v>
      </c>
      <c r="E706" s="106"/>
      <c r="F706" s="106"/>
      <c r="G706" s="113"/>
      <c r="I706" s="183"/>
    </row>
    <row r="707" spans="1:9" s="51" customFormat="1">
      <c r="A707" s="111">
        <v>50.3</v>
      </c>
      <c r="B707" s="85" t="s">
        <v>254</v>
      </c>
      <c r="C707" s="104">
        <v>1</v>
      </c>
      <c r="D707" s="26" t="s">
        <v>2</v>
      </c>
      <c r="E707" s="106"/>
      <c r="F707" s="106"/>
      <c r="G707" s="113"/>
    </row>
    <row r="708" spans="1:9" s="51" customFormat="1">
      <c r="A708" s="111">
        <v>50.31</v>
      </c>
      <c r="B708" s="85" t="s">
        <v>255</v>
      </c>
      <c r="C708" s="104">
        <v>4</v>
      </c>
      <c r="D708" s="26" t="s">
        <v>2</v>
      </c>
      <c r="E708" s="106"/>
      <c r="F708" s="106"/>
      <c r="G708" s="113"/>
    </row>
    <row r="709" spans="1:9" s="51" customFormat="1">
      <c r="A709" s="111">
        <v>50.32</v>
      </c>
      <c r="B709" s="85" t="s">
        <v>256</v>
      </c>
      <c r="C709" s="104">
        <v>1</v>
      </c>
      <c r="D709" s="26" t="s">
        <v>2</v>
      </c>
      <c r="E709" s="106"/>
      <c r="F709" s="106"/>
      <c r="G709" s="113"/>
    </row>
    <row r="710" spans="1:9" s="51" customFormat="1">
      <c r="A710" s="111">
        <v>50.33</v>
      </c>
      <c r="B710" s="85" t="s">
        <v>257</v>
      </c>
      <c r="C710" s="104">
        <v>4</v>
      </c>
      <c r="D710" s="26" t="s">
        <v>19</v>
      </c>
      <c r="E710" s="106"/>
      <c r="F710" s="106"/>
      <c r="G710" s="113"/>
    </row>
    <row r="711" spans="1:9" s="51" customFormat="1" ht="30">
      <c r="A711" s="111">
        <v>50.34</v>
      </c>
      <c r="B711" s="85" t="s">
        <v>258</v>
      </c>
      <c r="C711" s="104">
        <v>1</v>
      </c>
      <c r="D711" s="26" t="s">
        <v>9</v>
      </c>
      <c r="E711" s="106"/>
      <c r="F711" s="106"/>
      <c r="G711" s="113"/>
    </row>
    <row r="712" spans="1:9" s="51" customFormat="1">
      <c r="A712" s="111">
        <v>50.35</v>
      </c>
      <c r="B712" s="85" t="s">
        <v>259</v>
      </c>
      <c r="C712" s="104">
        <v>13.8</v>
      </c>
      <c r="D712" s="26" t="s">
        <v>19</v>
      </c>
      <c r="E712" s="27"/>
      <c r="F712" s="106"/>
      <c r="G712" s="113"/>
    </row>
    <row r="713" spans="1:9" s="51" customFormat="1">
      <c r="A713" s="111">
        <v>50.36</v>
      </c>
      <c r="B713" s="85" t="s">
        <v>260</v>
      </c>
      <c r="C713" s="104">
        <v>11.04</v>
      </c>
      <c r="D713" s="26" t="s">
        <v>19</v>
      </c>
      <c r="E713" s="106"/>
      <c r="F713" s="106"/>
      <c r="G713" s="113"/>
    </row>
    <row r="714" spans="1:9" s="51" customFormat="1">
      <c r="A714" s="111">
        <v>50.37</v>
      </c>
      <c r="B714" s="85" t="s">
        <v>261</v>
      </c>
      <c r="C714" s="104">
        <v>3.59</v>
      </c>
      <c r="D714" s="26" t="s">
        <v>19</v>
      </c>
      <c r="E714" s="106"/>
      <c r="F714" s="106"/>
      <c r="G714" s="113"/>
    </row>
    <row r="715" spans="1:9" s="51" customFormat="1" ht="15.75">
      <c r="A715" s="115"/>
      <c r="B715" s="182" t="s">
        <v>262</v>
      </c>
      <c r="C715" s="177"/>
      <c r="D715" s="55"/>
      <c r="E715" s="177"/>
      <c r="F715" s="177"/>
      <c r="G715" s="178"/>
    </row>
    <row r="716" spans="1:9" s="51" customFormat="1">
      <c r="A716" s="111">
        <v>50.38</v>
      </c>
      <c r="B716" s="85" t="s">
        <v>263</v>
      </c>
      <c r="C716" s="104">
        <v>1</v>
      </c>
      <c r="D716" s="26" t="s">
        <v>2</v>
      </c>
      <c r="E716" s="106"/>
      <c r="F716" s="106"/>
      <c r="G716" s="113"/>
    </row>
    <row r="717" spans="1:9" s="51" customFormat="1">
      <c r="A717" s="111">
        <v>50.39</v>
      </c>
      <c r="B717" s="85" t="s">
        <v>264</v>
      </c>
      <c r="C717" s="104">
        <v>1</v>
      </c>
      <c r="D717" s="26" t="s">
        <v>2</v>
      </c>
      <c r="E717" s="106"/>
      <c r="F717" s="106"/>
      <c r="G717" s="113"/>
    </row>
    <row r="718" spans="1:9" s="51" customFormat="1">
      <c r="A718" s="111">
        <v>50.4</v>
      </c>
      <c r="B718" s="85" t="s">
        <v>265</v>
      </c>
      <c r="C718" s="104">
        <v>1</v>
      </c>
      <c r="D718" s="26" t="s">
        <v>2</v>
      </c>
      <c r="E718" s="106"/>
      <c r="F718" s="106"/>
      <c r="G718" s="113"/>
    </row>
    <row r="719" spans="1:9" s="51" customFormat="1">
      <c r="A719" s="111">
        <v>50.41</v>
      </c>
      <c r="B719" s="85" t="s">
        <v>266</v>
      </c>
      <c r="C719" s="104">
        <v>1</v>
      </c>
      <c r="D719" s="26" t="s">
        <v>2</v>
      </c>
      <c r="E719" s="106"/>
      <c r="F719" s="106"/>
      <c r="G719" s="113"/>
    </row>
    <row r="720" spans="1:9" s="51" customFormat="1">
      <c r="A720" s="111">
        <v>50.42</v>
      </c>
      <c r="B720" s="85" t="s">
        <v>267</v>
      </c>
      <c r="C720" s="104">
        <v>1</v>
      </c>
      <c r="D720" s="26" t="s">
        <v>2</v>
      </c>
      <c r="E720" s="106"/>
      <c r="F720" s="106"/>
      <c r="G720" s="113"/>
    </row>
    <row r="721" spans="1:9" s="51" customFormat="1">
      <c r="A721" s="111">
        <v>50.43</v>
      </c>
      <c r="B721" s="85" t="s">
        <v>268</v>
      </c>
      <c r="C721" s="104">
        <v>1</v>
      </c>
      <c r="D721" s="26" t="s">
        <v>2</v>
      </c>
      <c r="E721" s="106"/>
      <c r="F721" s="106"/>
      <c r="G721" s="113"/>
    </row>
    <row r="722" spans="1:9" s="51" customFormat="1">
      <c r="A722" s="111">
        <v>50.44</v>
      </c>
      <c r="B722" s="85" t="s">
        <v>269</v>
      </c>
      <c r="C722" s="104">
        <v>5</v>
      </c>
      <c r="D722" s="26" t="s">
        <v>2</v>
      </c>
      <c r="E722" s="106"/>
      <c r="F722" s="106"/>
      <c r="G722" s="113"/>
    </row>
    <row r="723" spans="1:9" s="51" customFormat="1">
      <c r="A723" s="111">
        <v>50.45</v>
      </c>
      <c r="B723" s="85" t="s">
        <v>270</v>
      </c>
      <c r="C723" s="104">
        <v>2</v>
      </c>
      <c r="D723" s="26" t="s">
        <v>2</v>
      </c>
      <c r="E723" s="106"/>
      <c r="F723" s="106"/>
      <c r="G723" s="113"/>
    </row>
    <row r="724" spans="1:9" s="51" customFormat="1">
      <c r="A724" s="111">
        <v>50.46</v>
      </c>
      <c r="B724" s="85" t="s">
        <v>271</v>
      </c>
      <c r="C724" s="104">
        <v>2</v>
      </c>
      <c r="D724" s="26" t="s">
        <v>2</v>
      </c>
      <c r="E724" s="106"/>
      <c r="F724" s="106"/>
      <c r="G724" s="113"/>
    </row>
    <row r="725" spans="1:9" s="51" customFormat="1">
      <c r="A725" s="111">
        <v>50.47</v>
      </c>
      <c r="B725" s="85" t="s">
        <v>272</v>
      </c>
      <c r="C725" s="104">
        <v>2</v>
      </c>
      <c r="D725" s="26" t="s">
        <v>2</v>
      </c>
      <c r="E725" s="106"/>
      <c r="F725" s="106"/>
      <c r="G725" s="113"/>
      <c r="I725" s="183"/>
    </row>
    <row r="726" spans="1:9" s="51" customFormat="1" ht="30">
      <c r="A726" s="111">
        <v>50.48</v>
      </c>
      <c r="B726" s="85" t="s">
        <v>273</v>
      </c>
      <c r="C726" s="104">
        <v>2</v>
      </c>
      <c r="D726" s="26" t="s">
        <v>2</v>
      </c>
      <c r="E726" s="106"/>
      <c r="F726" s="106"/>
      <c r="G726" s="113"/>
    </row>
    <row r="727" spans="1:9" s="51" customFormat="1">
      <c r="A727" s="111">
        <v>50.49</v>
      </c>
      <c r="B727" s="85" t="s">
        <v>274</v>
      </c>
      <c r="C727" s="104">
        <v>1</v>
      </c>
      <c r="D727" s="26" t="s">
        <v>2</v>
      </c>
      <c r="E727" s="106"/>
      <c r="F727" s="106"/>
      <c r="G727" s="113"/>
    </row>
    <row r="728" spans="1:9" s="51" customFormat="1">
      <c r="A728" s="111">
        <v>50.5</v>
      </c>
      <c r="B728" s="85" t="s">
        <v>275</v>
      </c>
      <c r="C728" s="104">
        <v>1</v>
      </c>
      <c r="D728" s="26" t="s">
        <v>2</v>
      </c>
      <c r="E728" s="106"/>
      <c r="F728" s="106"/>
      <c r="G728" s="113"/>
    </row>
    <row r="729" spans="1:9" s="51" customFormat="1">
      <c r="A729" s="111">
        <v>50.51</v>
      </c>
      <c r="B729" s="85" t="s">
        <v>276</v>
      </c>
      <c r="C729" s="104">
        <v>2</v>
      </c>
      <c r="D729" s="26" t="s">
        <v>2</v>
      </c>
      <c r="E729" s="106"/>
      <c r="F729" s="106"/>
      <c r="G729" s="113"/>
    </row>
    <row r="730" spans="1:9" s="51" customFormat="1">
      <c r="A730" s="111">
        <v>50.52</v>
      </c>
      <c r="B730" s="85" t="s">
        <v>277</v>
      </c>
      <c r="C730" s="104">
        <v>1</v>
      </c>
      <c r="D730" s="26" t="s">
        <v>2</v>
      </c>
      <c r="E730" s="106"/>
      <c r="F730" s="106"/>
      <c r="G730" s="113"/>
    </row>
    <row r="731" spans="1:9" s="51" customFormat="1">
      <c r="A731" s="111">
        <v>50.53</v>
      </c>
      <c r="B731" s="85" t="s">
        <v>278</v>
      </c>
      <c r="C731" s="104">
        <v>1</v>
      </c>
      <c r="D731" s="26" t="s">
        <v>2</v>
      </c>
      <c r="E731" s="106"/>
      <c r="F731" s="106"/>
      <c r="G731" s="113"/>
    </row>
    <row r="732" spans="1:9" s="51" customFormat="1">
      <c r="A732" s="111">
        <v>50.54</v>
      </c>
      <c r="B732" s="85" t="s">
        <v>279</v>
      </c>
      <c r="C732" s="104">
        <v>1</v>
      </c>
      <c r="D732" s="26" t="s">
        <v>2</v>
      </c>
      <c r="E732" s="106"/>
      <c r="F732" s="106"/>
      <c r="G732" s="113"/>
    </row>
    <row r="733" spans="1:9" s="51" customFormat="1">
      <c r="A733" s="111">
        <v>50.55</v>
      </c>
      <c r="B733" s="85" t="s">
        <v>280</v>
      </c>
      <c r="C733" s="104">
        <v>2</v>
      </c>
      <c r="D733" s="26" t="s">
        <v>2</v>
      </c>
      <c r="E733" s="106"/>
      <c r="F733" s="106"/>
      <c r="G733" s="113"/>
    </row>
    <row r="734" spans="1:9" s="51" customFormat="1" ht="30">
      <c r="A734" s="111">
        <v>50.56</v>
      </c>
      <c r="B734" s="85" t="s">
        <v>281</v>
      </c>
      <c r="C734" s="104">
        <v>2</v>
      </c>
      <c r="D734" s="26" t="s">
        <v>2</v>
      </c>
      <c r="E734" s="106"/>
      <c r="F734" s="106"/>
      <c r="G734" s="113"/>
    </row>
    <row r="735" spans="1:9" s="51" customFormat="1">
      <c r="A735" s="111">
        <v>50.57</v>
      </c>
      <c r="B735" s="85" t="s">
        <v>282</v>
      </c>
      <c r="C735" s="104">
        <v>1</v>
      </c>
      <c r="D735" s="26" t="s">
        <v>9</v>
      </c>
      <c r="E735" s="106"/>
      <c r="F735" s="106"/>
      <c r="G735" s="113"/>
    </row>
    <row r="736" spans="1:9" s="51" customFormat="1" ht="15.75">
      <c r="A736" s="180" t="s">
        <v>285</v>
      </c>
      <c r="B736" s="181" t="s">
        <v>286</v>
      </c>
      <c r="C736" s="73"/>
      <c r="D736" s="60"/>
      <c r="E736" s="73"/>
      <c r="F736" s="73"/>
      <c r="G736" s="170"/>
    </row>
    <row r="737" spans="1:7" s="51" customFormat="1" ht="15.75">
      <c r="A737" s="115"/>
      <c r="B737" s="182" t="s">
        <v>287</v>
      </c>
      <c r="C737" s="177"/>
      <c r="D737" s="55"/>
      <c r="E737" s="177"/>
      <c r="F737" s="177"/>
      <c r="G737" s="178"/>
    </row>
    <row r="738" spans="1:7" s="51" customFormat="1" ht="30">
      <c r="A738" s="111">
        <v>50.58</v>
      </c>
      <c r="B738" s="85" t="s">
        <v>288</v>
      </c>
      <c r="C738" s="104">
        <v>1</v>
      </c>
      <c r="D738" s="26" t="s">
        <v>2</v>
      </c>
      <c r="E738" s="106"/>
      <c r="F738" s="106"/>
      <c r="G738" s="113"/>
    </row>
    <row r="739" spans="1:7" s="51" customFormat="1">
      <c r="A739" s="111">
        <v>50.59</v>
      </c>
      <c r="B739" s="85" t="s">
        <v>289</v>
      </c>
      <c r="C739" s="104">
        <v>27</v>
      </c>
      <c r="D739" s="26" t="s">
        <v>2</v>
      </c>
      <c r="E739" s="106"/>
      <c r="F739" s="106"/>
      <c r="G739" s="113"/>
    </row>
    <row r="740" spans="1:7" s="51" customFormat="1">
      <c r="A740" s="111">
        <v>50.6</v>
      </c>
      <c r="B740" s="85" t="s">
        <v>290</v>
      </c>
      <c r="C740" s="104">
        <v>3</v>
      </c>
      <c r="D740" s="26" t="s">
        <v>2</v>
      </c>
      <c r="E740" s="106"/>
      <c r="F740" s="106"/>
      <c r="G740" s="113"/>
    </row>
    <row r="741" spans="1:7" s="51" customFormat="1">
      <c r="A741" s="111">
        <v>50.61</v>
      </c>
      <c r="B741" s="85" t="s">
        <v>291</v>
      </c>
      <c r="C741" s="104">
        <v>3</v>
      </c>
      <c r="D741" s="26" t="s">
        <v>2</v>
      </c>
      <c r="E741" s="106"/>
      <c r="F741" s="106"/>
      <c r="G741" s="113"/>
    </row>
    <row r="742" spans="1:7" s="51" customFormat="1">
      <c r="A742" s="111">
        <v>50.62</v>
      </c>
      <c r="B742" s="85" t="s">
        <v>294</v>
      </c>
      <c r="C742" s="104">
        <v>60</v>
      </c>
      <c r="D742" s="26" t="s">
        <v>2</v>
      </c>
      <c r="E742" s="106"/>
      <c r="F742" s="106"/>
      <c r="G742" s="113"/>
    </row>
    <row r="743" spans="1:7" s="51" customFormat="1">
      <c r="A743" s="111">
        <v>50.63</v>
      </c>
      <c r="B743" s="85" t="s">
        <v>292</v>
      </c>
      <c r="C743" s="104">
        <v>30</v>
      </c>
      <c r="D743" s="26" t="s">
        <v>2</v>
      </c>
      <c r="E743" s="106"/>
      <c r="F743" s="106"/>
      <c r="G743" s="113"/>
    </row>
    <row r="744" spans="1:7" s="51" customFormat="1">
      <c r="A744" s="111">
        <v>50.64</v>
      </c>
      <c r="B744" s="85" t="s">
        <v>293</v>
      </c>
      <c r="C744" s="104">
        <v>80</v>
      </c>
      <c r="D744" s="26" t="s">
        <v>2</v>
      </c>
      <c r="E744" s="106"/>
      <c r="F744" s="106"/>
      <c r="G744" s="113"/>
    </row>
    <row r="745" spans="1:7" s="51" customFormat="1">
      <c r="A745" s="111">
        <v>50.65</v>
      </c>
      <c r="B745" s="85" t="s">
        <v>295</v>
      </c>
      <c r="C745" s="104">
        <v>40</v>
      </c>
      <c r="D745" s="26" t="s">
        <v>2</v>
      </c>
      <c r="E745" s="106"/>
      <c r="F745" s="106"/>
      <c r="G745" s="113"/>
    </row>
    <row r="746" spans="1:7" s="51" customFormat="1">
      <c r="A746" s="111">
        <v>50.66</v>
      </c>
      <c r="B746" s="85" t="s">
        <v>296</v>
      </c>
      <c r="C746" s="104">
        <v>210</v>
      </c>
      <c r="D746" s="26" t="s">
        <v>2</v>
      </c>
      <c r="E746" s="106"/>
      <c r="F746" s="106"/>
      <c r="G746" s="113"/>
    </row>
    <row r="747" spans="1:7" s="51" customFormat="1" ht="30">
      <c r="A747" s="111">
        <v>50.67</v>
      </c>
      <c r="B747" s="85" t="s">
        <v>297</v>
      </c>
      <c r="C747" s="104">
        <v>2</v>
      </c>
      <c r="D747" s="26" t="s">
        <v>2</v>
      </c>
      <c r="E747" s="106"/>
      <c r="F747" s="106"/>
      <c r="G747" s="113"/>
    </row>
    <row r="748" spans="1:7" s="51" customFormat="1" ht="30">
      <c r="A748" s="111">
        <v>50.68</v>
      </c>
      <c r="B748" s="85" t="s">
        <v>298</v>
      </c>
      <c r="C748" s="104">
        <v>2</v>
      </c>
      <c r="D748" s="26" t="s">
        <v>2</v>
      </c>
      <c r="E748" s="106"/>
      <c r="F748" s="106"/>
      <c r="G748" s="113"/>
    </row>
    <row r="749" spans="1:7" s="51" customFormat="1">
      <c r="A749" s="111">
        <v>50.69</v>
      </c>
      <c r="B749" s="85" t="s">
        <v>299</v>
      </c>
      <c r="C749" s="104">
        <v>2</v>
      </c>
      <c r="D749" s="26" t="s">
        <v>2</v>
      </c>
      <c r="E749" s="106"/>
      <c r="F749" s="106"/>
      <c r="G749" s="113"/>
    </row>
    <row r="750" spans="1:7" s="51" customFormat="1" ht="30">
      <c r="A750" s="111">
        <v>50.7</v>
      </c>
      <c r="B750" s="85" t="s">
        <v>300</v>
      </c>
      <c r="C750" s="104">
        <v>1</v>
      </c>
      <c r="D750" s="26" t="s">
        <v>9</v>
      </c>
      <c r="E750" s="106"/>
      <c r="F750" s="106"/>
      <c r="G750" s="113"/>
    </row>
    <row r="751" spans="1:7" s="51" customFormat="1" ht="15.75">
      <c r="A751" s="180" t="s">
        <v>301</v>
      </c>
      <c r="B751" s="181" t="s">
        <v>302</v>
      </c>
      <c r="C751" s="73"/>
      <c r="D751" s="60"/>
      <c r="E751" s="73"/>
      <c r="F751" s="73"/>
      <c r="G751" s="170"/>
    </row>
    <row r="752" spans="1:7" s="51" customFormat="1">
      <c r="A752" s="111">
        <v>50.71</v>
      </c>
      <c r="B752" s="85" t="s">
        <v>303</v>
      </c>
      <c r="C752" s="104">
        <v>1</v>
      </c>
      <c r="D752" s="26" t="s">
        <v>9</v>
      </c>
      <c r="E752" s="106"/>
      <c r="F752" s="261"/>
      <c r="G752" s="113"/>
    </row>
    <row r="753" spans="1:7" s="51" customFormat="1" ht="15.75">
      <c r="A753" s="115"/>
      <c r="B753" s="116"/>
      <c r="C753" s="59"/>
      <c r="D753" s="60"/>
      <c r="E753" s="184"/>
      <c r="F753" s="262"/>
      <c r="G753" s="70">
        <f>SUM(F677:F752)</f>
        <v>0</v>
      </c>
    </row>
    <row r="754" spans="1:7" s="51" customFormat="1" ht="31.5">
      <c r="A754" s="180" t="s">
        <v>433</v>
      </c>
      <c r="B754" s="181" t="s">
        <v>456</v>
      </c>
      <c r="C754" s="73"/>
      <c r="D754" s="60"/>
      <c r="E754" s="186"/>
      <c r="F754" s="263"/>
      <c r="G754" s="170"/>
    </row>
    <row r="755" spans="1:7" s="51" customFormat="1">
      <c r="A755" s="111">
        <v>51.01</v>
      </c>
      <c r="B755" s="24" t="s">
        <v>116</v>
      </c>
      <c r="C755" s="104">
        <v>1</v>
      </c>
      <c r="D755" s="105" t="s">
        <v>9</v>
      </c>
      <c r="E755" s="106"/>
      <c r="F755" s="261"/>
      <c r="G755" s="113"/>
    </row>
    <row r="756" spans="1:7" s="51" customFormat="1">
      <c r="A756" s="111">
        <v>51.02</v>
      </c>
      <c r="B756" s="148" t="s">
        <v>342</v>
      </c>
      <c r="C756" s="104">
        <v>0.23</v>
      </c>
      <c r="D756" s="105" t="s">
        <v>19</v>
      </c>
      <c r="E756" s="106"/>
      <c r="F756" s="261"/>
      <c r="G756" s="107"/>
    </row>
    <row r="757" spans="1:7" s="51" customFormat="1" ht="30">
      <c r="A757" s="111">
        <v>51.03</v>
      </c>
      <c r="B757" s="148" t="s">
        <v>114</v>
      </c>
      <c r="C757" s="104">
        <v>0.31</v>
      </c>
      <c r="D757" s="105" t="s">
        <v>19</v>
      </c>
      <c r="E757" s="27"/>
      <c r="F757" s="261"/>
      <c r="G757" s="107"/>
    </row>
    <row r="758" spans="1:7" s="51" customFormat="1" ht="19.5" customHeight="1">
      <c r="A758" s="111">
        <v>51.04</v>
      </c>
      <c r="B758" s="118" t="s">
        <v>458</v>
      </c>
      <c r="C758" s="104">
        <v>2.21</v>
      </c>
      <c r="D758" s="105" t="s">
        <v>19</v>
      </c>
      <c r="E758" s="27"/>
      <c r="F758" s="261"/>
      <c r="G758" s="107"/>
    </row>
    <row r="759" spans="1:7" s="51" customFormat="1">
      <c r="A759" s="111">
        <v>51.05</v>
      </c>
      <c r="B759" s="118" t="s">
        <v>344</v>
      </c>
      <c r="C759" s="104">
        <v>1.32</v>
      </c>
      <c r="D759" s="105" t="s">
        <v>19</v>
      </c>
      <c r="E759" s="106"/>
      <c r="F759" s="261"/>
      <c r="G759" s="107"/>
    </row>
    <row r="760" spans="1:7" s="51" customFormat="1" ht="30">
      <c r="A760" s="111">
        <v>51.06</v>
      </c>
      <c r="B760" s="179" t="s">
        <v>345</v>
      </c>
      <c r="C760" s="104">
        <v>2.87</v>
      </c>
      <c r="D760" s="105" t="s">
        <v>19</v>
      </c>
      <c r="E760" s="106"/>
      <c r="F760" s="261"/>
      <c r="G760" s="113"/>
    </row>
    <row r="761" spans="1:7" s="51" customFormat="1">
      <c r="A761" s="111">
        <v>51.07</v>
      </c>
      <c r="B761" s="24" t="s">
        <v>120</v>
      </c>
      <c r="C761" s="104">
        <v>0.22</v>
      </c>
      <c r="D761" s="26" t="s">
        <v>19</v>
      </c>
      <c r="E761" s="106"/>
      <c r="F761" s="261"/>
      <c r="G761" s="113"/>
    </row>
    <row r="762" spans="1:7" s="51" customFormat="1" ht="30">
      <c r="A762" s="111">
        <v>51.08</v>
      </c>
      <c r="B762" s="118" t="s">
        <v>459</v>
      </c>
      <c r="C762" s="104">
        <v>0.69</v>
      </c>
      <c r="D762" s="105" t="s">
        <v>19</v>
      </c>
      <c r="E762" s="106"/>
      <c r="F762" s="261"/>
      <c r="G762" s="107"/>
    </row>
    <row r="763" spans="1:7" s="51" customFormat="1">
      <c r="A763" s="111">
        <v>51.09</v>
      </c>
      <c r="B763" s="85" t="s">
        <v>461</v>
      </c>
      <c r="C763" s="104">
        <v>0.23</v>
      </c>
      <c r="D763" s="26" t="s">
        <v>19</v>
      </c>
      <c r="E763" s="106"/>
      <c r="F763" s="261"/>
      <c r="G763" s="113"/>
    </row>
    <row r="764" spans="1:7" s="51" customFormat="1" ht="30">
      <c r="A764" s="115">
        <v>51.1</v>
      </c>
      <c r="B764" s="85" t="s">
        <v>375</v>
      </c>
      <c r="C764" s="104">
        <v>1.72</v>
      </c>
      <c r="D764" s="26" t="s">
        <v>8</v>
      </c>
      <c r="E764" s="106"/>
      <c r="F764" s="261"/>
      <c r="G764" s="113"/>
    </row>
    <row r="765" spans="1:7" s="51" customFormat="1">
      <c r="A765" s="115">
        <v>51.11</v>
      </c>
      <c r="B765" s="118" t="s">
        <v>45</v>
      </c>
      <c r="C765" s="104">
        <v>2.7</v>
      </c>
      <c r="D765" s="105" t="s">
        <v>8</v>
      </c>
      <c r="E765" s="106"/>
      <c r="F765" s="261"/>
      <c r="G765" s="107"/>
    </row>
    <row r="766" spans="1:7" s="51" customFormat="1">
      <c r="A766" s="115">
        <v>51.12</v>
      </c>
      <c r="B766" s="118" t="s">
        <v>46</v>
      </c>
      <c r="C766" s="104">
        <v>6.29</v>
      </c>
      <c r="D766" s="105" t="s">
        <v>8</v>
      </c>
      <c r="E766" s="106"/>
      <c r="F766" s="261"/>
      <c r="G766" s="107"/>
    </row>
    <row r="767" spans="1:7" s="51" customFormat="1">
      <c r="A767" s="111">
        <v>51.13</v>
      </c>
      <c r="B767" s="148" t="s">
        <v>460</v>
      </c>
      <c r="C767" s="104">
        <v>16.89</v>
      </c>
      <c r="D767" s="105" t="s">
        <v>14</v>
      </c>
      <c r="E767" s="106"/>
      <c r="F767" s="261"/>
      <c r="G767" s="107"/>
    </row>
    <row r="768" spans="1:7" s="51" customFormat="1">
      <c r="A768" s="115">
        <v>51.14</v>
      </c>
      <c r="B768" s="155" t="s">
        <v>92</v>
      </c>
      <c r="C768" s="104">
        <v>1.72</v>
      </c>
      <c r="D768" s="105" t="s">
        <v>8</v>
      </c>
      <c r="E768" s="106"/>
      <c r="F768" s="261"/>
      <c r="G768" s="107"/>
    </row>
    <row r="769" spans="1:7" s="51" customFormat="1">
      <c r="A769" s="115">
        <v>51.15</v>
      </c>
      <c r="B769" s="85" t="s">
        <v>138</v>
      </c>
      <c r="C769" s="104">
        <v>8</v>
      </c>
      <c r="D769" s="26" t="s">
        <v>8</v>
      </c>
      <c r="E769" s="106"/>
      <c r="F769" s="261"/>
      <c r="G769" s="113"/>
    </row>
    <row r="770" spans="1:7" s="51" customFormat="1">
      <c r="A770" s="115">
        <v>51.16</v>
      </c>
      <c r="B770" s="85" t="s">
        <v>139</v>
      </c>
      <c r="C770" s="104">
        <v>7.19</v>
      </c>
      <c r="D770" s="26" t="s">
        <v>8</v>
      </c>
      <c r="E770" s="106"/>
      <c r="F770" s="261"/>
      <c r="G770" s="113"/>
    </row>
    <row r="771" spans="1:7" s="51" customFormat="1">
      <c r="A771" s="115">
        <v>51.17</v>
      </c>
      <c r="B771" s="85" t="s">
        <v>78</v>
      </c>
      <c r="C771" s="104">
        <v>2.34</v>
      </c>
      <c r="D771" s="26" t="s">
        <v>8</v>
      </c>
      <c r="E771" s="106"/>
      <c r="F771" s="261"/>
      <c r="G771" s="113"/>
    </row>
    <row r="772" spans="1:7" s="51" customFormat="1" ht="30">
      <c r="A772" s="115">
        <v>51.18</v>
      </c>
      <c r="B772" s="85" t="s">
        <v>462</v>
      </c>
      <c r="C772" s="104">
        <v>20.34</v>
      </c>
      <c r="D772" s="26" t="s">
        <v>59</v>
      </c>
      <c r="E772" s="106"/>
      <c r="F772" s="261"/>
      <c r="G772" s="113"/>
    </row>
    <row r="773" spans="1:7" s="51" customFormat="1">
      <c r="A773" s="115">
        <v>51.19</v>
      </c>
      <c r="B773" s="148" t="s">
        <v>203</v>
      </c>
      <c r="C773" s="104">
        <v>8</v>
      </c>
      <c r="D773" s="105" t="s">
        <v>8</v>
      </c>
      <c r="E773" s="106"/>
      <c r="F773" s="261"/>
      <c r="G773" s="107"/>
    </row>
    <row r="774" spans="1:7" s="51" customFormat="1">
      <c r="A774" s="115">
        <v>51.2</v>
      </c>
      <c r="B774" s="148" t="s">
        <v>204</v>
      </c>
      <c r="C774" s="104">
        <v>7.19</v>
      </c>
      <c r="D774" s="105" t="s">
        <v>8</v>
      </c>
      <c r="E774" s="106"/>
      <c r="F774" s="261"/>
      <c r="G774" s="107"/>
    </row>
    <row r="775" spans="1:7" s="51" customFormat="1" ht="15.75">
      <c r="A775" s="115"/>
      <c r="B775" s="33"/>
      <c r="C775" s="59"/>
      <c r="D775" s="35"/>
      <c r="E775" s="69"/>
      <c r="F775" s="262"/>
      <c r="G775" s="70">
        <f>SUM(F755:F774)</f>
        <v>0</v>
      </c>
    </row>
    <row r="776" spans="1:7" s="51" customFormat="1" ht="15.75">
      <c r="A776" s="180" t="s">
        <v>434</v>
      </c>
      <c r="B776" s="72" t="s">
        <v>103</v>
      </c>
      <c r="C776" s="73"/>
      <c r="D776" s="60"/>
      <c r="E776" s="73"/>
      <c r="F776" s="263"/>
      <c r="G776" s="74"/>
    </row>
    <row r="777" spans="1:7" s="51" customFormat="1" ht="15.75">
      <c r="A777" s="257"/>
      <c r="B777" s="137" t="s">
        <v>403</v>
      </c>
      <c r="C777" s="73"/>
      <c r="D777" s="60"/>
      <c r="E777" s="73"/>
      <c r="F777" s="263"/>
      <c r="G777" s="74"/>
    </row>
    <row r="778" spans="1:7" s="51" customFormat="1">
      <c r="A778" s="111">
        <v>52.01</v>
      </c>
      <c r="B778" s="148" t="s">
        <v>98</v>
      </c>
      <c r="C778" s="104">
        <v>3</v>
      </c>
      <c r="D778" s="105" t="s">
        <v>10</v>
      </c>
      <c r="E778" s="106"/>
      <c r="F778" s="261"/>
      <c r="G778" s="113"/>
    </row>
    <row r="779" spans="1:7" s="51" customFormat="1">
      <c r="A779" s="111">
        <v>52.02</v>
      </c>
      <c r="B779" s="148" t="s">
        <v>99</v>
      </c>
      <c r="C779" s="104">
        <v>3</v>
      </c>
      <c r="D779" s="105" t="s">
        <v>10</v>
      </c>
      <c r="E779" s="106"/>
      <c r="F779" s="261"/>
      <c r="G779" s="113"/>
    </row>
    <row r="780" spans="1:7" s="51" customFormat="1" ht="15.75">
      <c r="A780" s="257"/>
      <c r="B780" s="137" t="s">
        <v>421</v>
      </c>
      <c r="C780" s="73"/>
      <c r="D780" s="60"/>
      <c r="E780" s="73"/>
      <c r="F780" s="263"/>
      <c r="G780" s="74"/>
    </row>
    <row r="781" spans="1:7" s="51" customFormat="1">
      <c r="A781" s="111">
        <v>52.03</v>
      </c>
      <c r="B781" s="148" t="s">
        <v>98</v>
      </c>
      <c r="C781" s="104">
        <v>2</v>
      </c>
      <c r="D781" s="105" t="s">
        <v>10</v>
      </c>
      <c r="E781" s="106"/>
      <c r="F781" s="261"/>
      <c r="G781" s="113"/>
    </row>
    <row r="782" spans="1:7" s="51" customFormat="1">
      <c r="A782" s="111">
        <v>52.04</v>
      </c>
      <c r="B782" s="148" t="s">
        <v>99</v>
      </c>
      <c r="C782" s="104">
        <v>2</v>
      </c>
      <c r="D782" s="105" t="s">
        <v>10</v>
      </c>
      <c r="E782" s="106"/>
      <c r="F782" s="261"/>
      <c r="G782" s="113"/>
    </row>
    <row r="783" spans="1:7" s="51" customFormat="1" ht="15.75">
      <c r="A783" s="256"/>
      <c r="B783" s="137" t="s">
        <v>405</v>
      </c>
      <c r="C783" s="73"/>
      <c r="D783" s="60"/>
      <c r="E783" s="73"/>
      <c r="F783" s="263"/>
      <c r="G783" s="74"/>
    </row>
    <row r="784" spans="1:7" s="51" customFormat="1">
      <c r="A784" s="111">
        <v>52.05</v>
      </c>
      <c r="B784" s="148" t="s">
        <v>98</v>
      </c>
      <c r="C784" s="104">
        <v>1</v>
      </c>
      <c r="D784" s="105" t="s">
        <v>10</v>
      </c>
      <c r="E784" s="106"/>
      <c r="F784" s="261"/>
      <c r="G784" s="113"/>
    </row>
    <row r="785" spans="1:7" s="51" customFormat="1">
      <c r="A785" s="111">
        <v>52.06</v>
      </c>
      <c r="B785" s="148" t="s">
        <v>99</v>
      </c>
      <c r="C785" s="104">
        <v>1</v>
      </c>
      <c r="D785" s="105" t="s">
        <v>10</v>
      </c>
      <c r="E785" s="106"/>
      <c r="F785" s="261"/>
      <c r="G785" s="113"/>
    </row>
    <row r="786" spans="1:7" s="51" customFormat="1" ht="15.75">
      <c r="A786" s="256"/>
      <c r="B786" s="137" t="s">
        <v>404</v>
      </c>
      <c r="C786" s="73"/>
      <c r="D786" s="60"/>
      <c r="E786" s="73"/>
      <c r="F786" s="263"/>
      <c r="G786" s="74"/>
    </row>
    <row r="787" spans="1:7" s="51" customFormat="1">
      <c r="A787" s="111">
        <v>52.07</v>
      </c>
      <c r="B787" s="148" t="s">
        <v>98</v>
      </c>
      <c r="C787" s="104">
        <v>1</v>
      </c>
      <c r="D787" s="105" t="s">
        <v>10</v>
      </c>
      <c r="E787" s="106"/>
      <c r="F787" s="261"/>
      <c r="G787" s="113"/>
    </row>
    <row r="788" spans="1:7" s="51" customFormat="1">
      <c r="A788" s="111">
        <v>52.08</v>
      </c>
      <c r="B788" s="148" t="s">
        <v>99</v>
      </c>
      <c r="C788" s="104">
        <v>1</v>
      </c>
      <c r="D788" s="105" t="s">
        <v>10</v>
      </c>
      <c r="E788" s="106"/>
      <c r="F788" s="261"/>
      <c r="G788" s="113"/>
    </row>
    <row r="789" spans="1:7" s="51" customFormat="1" ht="15.75">
      <c r="A789" s="256"/>
      <c r="B789" s="137" t="s">
        <v>407</v>
      </c>
      <c r="C789" s="73"/>
      <c r="D789" s="60"/>
      <c r="E789" s="73"/>
      <c r="F789" s="263"/>
      <c r="G789" s="74"/>
    </row>
    <row r="790" spans="1:7" s="51" customFormat="1">
      <c r="A790" s="111">
        <v>52.09</v>
      </c>
      <c r="B790" s="148" t="s">
        <v>98</v>
      </c>
      <c r="C790" s="104">
        <v>1</v>
      </c>
      <c r="D790" s="105" t="s">
        <v>10</v>
      </c>
      <c r="E790" s="106"/>
      <c r="F790" s="261"/>
      <c r="G790" s="113"/>
    </row>
    <row r="791" spans="1:7" s="51" customFormat="1">
      <c r="A791" s="111">
        <v>52.1</v>
      </c>
      <c r="B791" s="148" t="s">
        <v>99</v>
      </c>
      <c r="C791" s="104">
        <v>1</v>
      </c>
      <c r="D791" s="105" t="s">
        <v>10</v>
      </c>
      <c r="E791" s="106"/>
      <c r="F791" s="261"/>
      <c r="G791" s="113"/>
    </row>
    <row r="792" spans="1:7" s="51" customFormat="1" ht="15.75">
      <c r="A792" s="257"/>
      <c r="B792" s="137" t="s">
        <v>406</v>
      </c>
      <c r="C792" s="73"/>
      <c r="D792" s="60"/>
      <c r="E792" s="73"/>
      <c r="F792" s="263"/>
      <c r="G792" s="74"/>
    </row>
    <row r="793" spans="1:7" s="51" customFormat="1">
      <c r="A793" s="111">
        <v>52.11</v>
      </c>
      <c r="B793" s="148" t="s">
        <v>100</v>
      </c>
      <c r="C793" s="104">
        <v>1</v>
      </c>
      <c r="D793" s="105" t="s">
        <v>10</v>
      </c>
      <c r="E793" s="106"/>
      <c r="F793" s="261"/>
      <c r="G793" s="113"/>
    </row>
    <row r="794" spans="1:7" s="51" customFormat="1">
      <c r="A794" s="111">
        <v>52.12</v>
      </c>
      <c r="B794" s="148" t="s">
        <v>98</v>
      </c>
      <c r="C794" s="104">
        <v>1</v>
      </c>
      <c r="D794" s="105" t="s">
        <v>10</v>
      </c>
      <c r="E794" s="106"/>
      <c r="F794" s="261"/>
      <c r="G794" s="113"/>
    </row>
    <row r="795" spans="1:7" s="51" customFormat="1">
      <c r="A795" s="111">
        <v>52.13</v>
      </c>
      <c r="B795" s="148" t="s">
        <v>99</v>
      </c>
      <c r="C795" s="104">
        <v>1</v>
      </c>
      <c r="D795" s="105" t="s">
        <v>10</v>
      </c>
      <c r="E795" s="106"/>
      <c r="F795" s="261"/>
      <c r="G795" s="113"/>
    </row>
    <row r="796" spans="1:7" s="51" customFormat="1" ht="15.75">
      <c r="A796" s="257"/>
      <c r="B796" s="137" t="s">
        <v>408</v>
      </c>
      <c r="C796" s="73"/>
      <c r="D796" s="60"/>
      <c r="E796" s="73"/>
      <c r="F796" s="263"/>
      <c r="G796" s="74"/>
    </row>
    <row r="797" spans="1:7" s="51" customFormat="1">
      <c r="A797" s="111">
        <v>52.14</v>
      </c>
      <c r="B797" s="148" t="s">
        <v>100</v>
      </c>
      <c r="C797" s="104">
        <v>1</v>
      </c>
      <c r="D797" s="105" t="s">
        <v>10</v>
      </c>
      <c r="E797" s="106"/>
      <c r="F797" s="261"/>
      <c r="G797" s="113"/>
    </row>
    <row r="798" spans="1:7" s="51" customFormat="1">
      <c r="A798" s="111">
        <v>52.15</v>
      </c>
      <c r="B798" s="148" t="s">
        <v>98</v>
      </c>
      <c r="C798" s="104">
        <v>2</v>
      </c>
      <c r="D798" s="105" t="s">
        <v>10</v>
      </c>
      <c r="E798" s="106"/>
      <c r="F798" s="261"/>
      <c r="G798" s="113"/>
    </row>
    <row r="799" spans="1:7" s="51" customFormat="1">
      <c r="A799" s="111">
        <v>52.16</v>
      </c>
      <c r="B799" s="148" t="s">
        <v>99</v>
      </c>
      <c r="C799" s="104">
        <v>2</v>
      </c>
      <c r="D799" s="105" t="s">
        <v>10</v>
      </c>
      <c r="E799" s="106"/>
      <c r="F799" s="261"/>
      <c r="G799" s="113"/>
    </row>
    <row r="800" spans="1:7" s="51" customFormat="1" ht="31.5">
      <c r="A800" s="257"/>
      <c r="B800" s="137" t="s">
        <v>409</v>
      </c>
      <c r="C800" s="73"/>
      <c r="D800" s="60"/>
      <c r="E800" s="73"/>
      <c r="F800" s="263"/>
      <c r="G800" s="74"/>
    </row>
    <row r="801" spans="1:7" s="51" customFormat="1">
      <c r="A801" s="111">
        <v>52.17</v>
      </c>
      <c r="B801" s="148" t="s">
        <v>98</v>
      </c>
      <c r="C801" s="104">
        <v>2</v>
      </c>
      <c r="D801" s="105" t="s">
        <v>10</v>
      </c>
      <c r="E801" s="106"/>
      <c r="F801" s="261"/>
      <c r="G801" s="113"/>
    </row>
    <row r="802" spans="1:7" s="51" customFormat="1">
      <c r="A802" s="111">
        <v>52.18</v>
      </c>
      <c r="B802" s="148" t="s">
        <v>99</v>
      </c>
      <c r="C802" s="104">
        <v>2</v>
      </c>
      <c r="D802" s="105" t="s">
        <v>10</v>
      </c>
      <c r="E802" s="106"/>
      <c r="F802" s="261"/>
      <c r="G802" s="113"/>
    </row>
    <row r="803" spans="1:7" s="51" customFormat="1" ht="15.75">
      <c r="A803" s="257"/>
      <c r="B803" s="137" t="s">
        <v>410</v>
      </c>
      <c r="C803" s="73"/>
      <c r="D803" s="60"/>
      <c r="E803" s="73"/>
      <c r="F803" s="263"/>
      <c r="G803" s="74"/>
    </row>
    <row r="804" spans="1:7" s="51" customFormat="1">
      <c r="A804" s="111">
        <v>52.19</v>
      </c>
      <c r="B804" s="148" t="s">
        <v>100</v>
      </c>
      <c r="C804" s="104">
        <v>1</v>
      </c>
      <c r="D804" s="105" t="s">
        <v>10</v>
      </c>
      <c r="E804" s="106"/>
      <c r="F804" s="261"/>
      <c r="G804" s="113"/>
    </row>
    <row r="805" spans="1:7" s="51" customFormat="1">
      <c r="A805" s="111">
        <v>52.2</v>
      </c>
      <c r="B805" s="148" t="s">
        <v>98</v>
      </c>
      <c r="C805" s="104">
        <v>2</v>
      </c>
      <c r="D805" s="105" t="s">
        <v>10</v>
      </c>
      <c r="E805" s="106"/>
      <c r="F805" s="261"/>
      <c r="G805" s="113"/>
    </row>
    <row r="806" spans="1:7" s="51" customFormat="1">
      <c r="A806" s="111">
        <v>52.21</v>
      </c>
      <c r="B806" s="148" t="s">
        <v>99</v>
      </c>
      <c r="C806" s="104">
        <v>2</v>
      </c>
      <c r="D806" s="105" t="s">
        <v>10</v>
      </c>
      <c r="E806" s="106"/>
      <c r="F806" s="261"/>
      <c r="G806" s="113"/>
    </row>
    <row r="807" spans="1:7" s="51" customFormat="1" ht="15.75">
      <c r="A807" s="257"/>
      <c r="B807" s="137" t="s">
        <v>423</v>
      </c>
      <c r="C807" s="73"/>
      <c r="D807" s="60"/>
      <c r="E807" s="73"/>
      <c r="F807" s="263"/>
      <c r="G807" s="74"/>
    </row>
    <row r="808" spans="1:7" s="51" customFormat="1">
      <c r="A808" s="111">
        <v>52.22</v>
      </c>
      <c r="B808" s="148" t="s">
        <v>98</v>
      </c>
      <c r="C808" s="104">
        <v>3</v>
      </c>
      <c r="D808" s="105" t="s">
        <v>10</v>
      </c>
      <c r="E808" s="106"/>
      <c r="F808" s="261"/>
      <c r="G808" s="113"/>
    </row>
    <row r="809" spans="1:7" s="51" customFormat="1">
      <c r="A809" s="111">
        <v>52.23</v>
      </c>
      <c r="B809" s="148" t="s">
        <v>99</v>
      </c>
      <c r="C809" s="104">
        <v>3</v>
      </c>
      <c r="D809" s="105" t="s">
        <v>10</v>
      </c>
      <c r="E809" s="106"/>
      <c r="F809" s="261"/>
      <c r="G809" s="113"/>
    </row>
    <row r="810" spans="1:7" s="51" customFormat="1" ht="15.75">
      <c r="A810" s="257"/>
      <c r="B810" s="137" t="s">
        <v>411</v>
      </c>
      <c r="C810" s="73"/>
      <c r="D810" s="60"/>
      <c r="E810" s="73"/>
      <c r="F810" s="263"/>
      <c r="G810" s="74"/>
    </row>
    <row r="811" spans="1:7" s="51" customFormat="1">
      <c r="A811" s="111">
        <v>52.24</v>
      </c>
      <c r="B811" s="148" t="s">
        <v>98</v>
      </c>
      <c r="C811" s="104">
        <v>2</v>
      </c>
      <c r="D811" s="105" t="s">
        <v>10</v>
      </c>
      <c r="E811" s="106"/>
      <c r="F811" s="261"/>
      <c r="G811" s="113"/>
    </row>
    <row r="812" spans="1:7" s="51" customFormat="1">
      <c r="A812" s="111">
        <v>52.25</v>
      </c>
      <c r="B812" s="148" t="s">
        <v>99</v>
      </c>
      <c r="C812" s="104">
        <v>2</v>
      </c>
      <c r="D812" s="105" t="s">
        <v>10</v>
      </c>
      <c r="E812" s="106"/>
      <c r="F812" s="261"/>
      <c r="G812" s="113"/>
    </row>
    <row r="813" spans="1:7" s="51" customFormat="1" ht="15.75">
      <c r="A813" s="115"/>
      <c r="B813" s="116"/>
      <c r="C813" s="59"/>
      <c r="D813" s="60"/>
      <c r="E813" s="69"/>
      <c r="F813" s="262"/>
      <c r="G813" s="70">
        <f>SUM(F778:F812)</f>
        <v>0</v>
      </c>
    </row>
    <row r="814" spans="1:7" s="51" customFormat="1" ht="15.75">
      <c r="A814" s="180" t="s">
        <v>457</v>
      </c>
      <c r="B814" s="72" t="s">
        <v>102</v>
      </c>
      <c r="C814" s="73"/>
      <c r="D814" s="60"/>
      <c r="E814" s="73"/>
      <c r="F814" s="263"/>
      <c r="G814" s="74"/>
    </row>
    <row r="815" spans="1:7" s="51" customFormat="1" ht="15.75">
      <c r="A815" s="257"/>
      <c r="B815" s="137" t="s">
        <v>413</v>
      </c>
      <c r="C815" s="73"/>
      <c r="D815" s="60"/>
      <c r="E815" s="73"/>
      <c r="F815" s="263"/>
      <c r="G815" s="74"/>
    </row>
    <row r="816" spans="1:7" s="51" customFormat="1">
      <c r="A816" s="111">
        <v>53.01</v>
      </c>
      <c r="B816" s="148" t="s">
        <v>98</v>
      </c>
      <c r="C816" s="104">
        <v>1</v>
      </c>
      <c r="D816" s="105" t="s">
        <v>10</v>
      </c>
      <c r="E816" s="106"/>
      <c r="F816" s="261"/>
      <c r="G816" s="113"/>
    </row>
    <row r="817" spans="1:7" s="51" customFormat="1">
      <c r="A817" s="111">
        <v>53.02</v>
      </c>
      <c r="B817" s="148" t="s">
        <v>99</v>
      </c>
      <c r="C817" s="104">
        <v>1</v>
      </c>
      <c r="D817" s="105" t="s">
        <v>10</v>
      </c>
      <c r="E817" s="106"/>
      <c r="F817" s="261"/>
      <c r="G817" s="113"/>
    </row>
    <row r="818" spans="1:7" s="51" customFormat="1" ht="15.75">
      <c r="A818" s="256"/>
      <c r="B818" s="137" t="s">
        <v>414</v>
      </c>
      <c r="C818" s="73"/>
      <c r="D818" s="60"/>
      <c r="E818" s="73"/>
      <c r="F818" s="263"/>
      <c r="G818" s="74"/>
    </row>
    <row r="819" spans="1:7" s="51" customFormat="1">
      <c r="A819" s="111">
        <v>53.03</v>
      </c>
      <c r="B819" s="148" t="s">
        <v>98</v>
      </c>
      <c r="C819" s="104">
        <v>3</v>
      </c>
      <c r="D819" s="105" t="s">
        <v>10</v>
      </c>
      <c r="E819" s="106"/>
      <c r="F819" s="261"/>
      <c r="G819" s="113"/>
    </row>
    <row r="820" spans="1:7" s="51" customFormat="1">
      <c r="A820" s="111">
        <v>53.04</v>
      </c>
      <c r="B820" s="148" t="s">
        <v>99</v>
      </c>
      <c r="C820" s="104">
        <v>3</v>
      </c>
      <c r="D820" s="105" t="s">
        <v>10</v>
      </c>
      <c r="E820" s="106"/>
      <c r="F820" s="261"/>
      <c r="G820" s="113"/>
    </row>
    <row r="821" spans="1:7" s="51" customFormat="1" ht="15.75">
      <c r="A821" s="256"/>
      <c r="B821" s="137" t="s">
        <v>415</v>
      </c>
      <c r="C821" s="73"/>
      <c r="D821" s="60"/>
      <c r="E821" s="73"/>
      <c r="F821" s="263"/>
      <c r="G821" s="74"/>
    </row>
    <row r="822" spans="1:7" s="51" customFormat="1">
      <c r="A822" s="111">
        <v>53.05</v>
      </c>
      <c r="B822" s="148" t="s">
        <v>98</v>
      </c>
      <c r="C822" s="104">
        <v>1</v>
      </c>
      <c r="D822" s="105" t="s">
        <v>10</v>
      </c>
      <c r="E822" s="106"/>
      <c r="F822" s="261"/>
      <c r="G822" s="113"/>
    </row>
    <row r="823" spans="1:7" s="51" customFormat="1">
      <c r="A823" s="111">
        <v>53.06</v>
      </c>
      <c r="B823" s="148" t="s">
        <v>99</v>
      </c>
      <c r="C823" s="104">
        <v>1</v>
      </c>
      <c r="D823" s="105" t="s">
        <v>10</v>
      </c>
      <c r="E823" s="106"/>
      <c r="F823" s="261"/>
      <c r="G823" s="113"/>
    </row>
    <row r="824" spans="1:7" s="51" customFormat="1" ht="15.75">
      <c r="A824" s="256"/>
      <c r="B824" s="137" t="s">
        <v>416</v>
      </c>
      <c r="C824" s="73"/>
      <c r="D824" s="60"/>
      <c r="E824" s="73"/>
      <c r="F824" s="263"/>
      <c r="G824" s="74"/>
    </row>
    <row r="825" spans="1:7" s="51" customFormat="1">
      <c r="A825" s="111">
        <v>53.07</v>
      </c>
      <c r="B825" s="148" t="s">
        <v>98</v>
      </c>
      <c r="C825" s="104">
        <v>2</v>
      </c>
      <c r="D825" s="105" t="s">
        <v>10</v>
      </c>
      <c r="E825" s="106"/>
      <c r="F825" s="261"/>
      <c r="G825" s="113"/>
    </row>
    <row r="826" spans="1:7" s="51" customFormat="1">
      <c r="A826" s="111">
        <v>53.08</v>
      </c>
      <c r="B826" s="148" t="s">
        <v>99</v>
      </c>
      <c r="C826" s="104">
        <v>2</v>
      </c>
      <c r="D826" s="105" t="s">
        <v>10</v>
      </c>
      <c r="E826" s="106"/>
      <c r="F826" s="261"/>
      <c r="G826" s="113"/>
    </row>
    <row r="827" spans="1:7" s="51" customFormat="1" ht="15.75">
      <c r="A827" s="256"/>
      <c r="B827" s="137" t="s">
        <v>417</v>
      </c>
      <c r="C827" s="73"/>
      <c r="D827" s="60"/>
      <c r="E827" s="73"/>
      <c r="F827" s="263"/>
      <c r="G827" s="74"/>
    </row>
    <row r="828" spans="1:7" s="51" customFormat="1">
      <c r="A828" s="111">
        <v>53.09</v>
      </c>
      <c r="B828" s="148" t="s">
        <v>100</v>
      </c>
      <c r="C828" s="104">
        <v>1</v>
      </c>
      <c r="D828" s="105" t="s">
        <v>10</v>
      </c>
      <c r="E828" s="106"/>
      <c r="F828" s="261"/>
      <c r="G828" s="113"/>
    </row>
    <row r="829" spans="1:7" s="51" customFormat="1">
      <c r="A829" s="111">
        <v>53.1</v>
      </c>
      <c r="B829" s="148" t="s">
        <v>98</v>
      </c>
      <c r="C829" s="104">
        <v>2</v>
      </c>
      <c r="D829" s="105" t="s">
        <v>10</v>
      </c>
      <c r="E829" s="106"/>
      <c r="F829" s="261"/>
      <c r="G829" s="113"/>
    </row>
    <row r="830" spans="1:7" s="51" customFormat="1">
      <c r="A830" s="111">
        <v>53.11</v>
      </c>
      <c r="B830" s="148" t="s">
        <v>99</v>
      </c>
      <c r="C830" s="104">
        <v>2</v>
      </c>
      <c r="D830" s="105" t="s">
        <v>10</v>
      </c>
      <c r="E830" s="106"/>
      <c r="F830" s="261"/>
      <c r="G830" s="113"/>
    </row>
    <row r="831" spans="1:7" s="51" customFormat="1" ht="15.75">
      <c r="A831" s="257"/>
      <c r="B831" s="137" t="s">
        <v>418</v>
      </c>
      <c r="C831" s="73"/>
      <c r="D831" s="60"/>
      <c r="E831" s="73"/>
      <c r="F831" s="263"/>
      <c r="G831" s="74"/>
    </row>
    <row r="832" spans="1:7" s="51" customFormat="1">
      <c r="A832" s="111">
        <v>53.12</v>
      </c>
      <c r="B832" s="148" t="s">
        <v>100</v>
      </c>
      <c r="C832" s="104">
        <v>1</v>
      </c>
      <c r="D832" s="105" t="s">
        <v>10</v>
      </c>
      <c r="E832" s="106"/>
      <c r="F832" s="261"/>
      <c r="G832" s="113"/>
    </row>
    <row r="833" spans="1:7" s="51" customFormat="1">
      <c r="A833" s="111">
        <v>53.13</v>
      </c>
      <c r="B833" s="148" t="s">
        <v>98</v>
      </c>
      <c r="C833" s="104">
        <v>2</v>
      </c>
      <c r="D833" s="105" t="s">
        <v>10</v>
      </c>
      <c r="E833" s="106"/>
      <c r="F833" s="261"/>
      <c r="G833" s="113"/>
    </row>
    <row r="834" spans="1:7" s="51" customFormat="1">
      <c r="A834" s="111">
        <v>53.14</v>
      </c>
      <c r="B834" s="148" t="s">
        <v>99</v>
      </c>
      <c r="C834" s="104">
        <v>2</v>
      </c>
      <c r="D834" s="105" t="s">
        <v>10</v>
      </c>
      <c r="E834" s="106"/>
      <c r="F834" s="261"/>
      <c r="G834" s="113"/>
    </row>
    <row r="835" spans="1:7" s="51" customFormat="1" ht="15.75">
      <c r="A835" s="257"/>
      <c r="B835" s="137" t="s">
        <v>419</v>
      </c>
      <c r="C835" s="73"/>
      <c r="D835" s="60"/>
      <c r="E835" s="73"/>
      <c r="F835" s="263"/>
      <c r="G835" s="74"/>
    </row>
    <row r="836" spans="1:7" s="51" customFormat="1">
      <c r="A836" s="111">
        <v>53.15</v>
      </c>
      <c r="B836" s="148" t="s">
        <v>98</v>
      </c>
      <c r="C836" s="104">
        <v>1</v>
      </c>
      <c r="D836" s="105" t="s">
        <v>10</v>
      </c>
      <c r="E836" s="106"/>
      <c r="F836" s="261"/>
      <c r="G836" s="113"/>
    </row>
    <row r="837" spans="1:7" s="51" customFormat="1">
      <c r="A837" s="111">
        <v>53.16</v>
      </c>
      <c r="B837" s="148" t="s">
        <v>99</v>
      </c>
      <c r="C837" s="104">
        <v>1</v>
      </c>
      <c r="D837" s="105" t="s">
        <v>10</v>
      </c>
      <c r="E837" s="106"/>
      <c r="F837" s="261"/>
      <c r="G837" s="113"/>
    </row>
    <row r="838" spans="1:7" s="51" customFormat="1" ht="15.75">
      <c r="A838" s="257"/>
      <c r="B838" s="137" t="s">
        <v>411</v>
      </c>
      <c r="C838" s="73"/>
      <c r="D838" s="60"/>
      <c r="E838" s="73"/>
      <c r="F838" s="263"/>
      <c r="G838" s="74"/>
    </row>
    <row r="839" spans="1:7" s="51" customFormat="1">
      <c r="A839" s="111">
        <v>53.17</v>
      </c>
      <c r="B839" s="148" t="s">
        <v>98</v>
      </c>
      <c r="C839" s="104">
        <v>4</v>
      </c>
      <c r="D839" s="105" t="s">
        <v>10</v>
      </c>
      <c r="E839" s="106"/>
      <c r="F839" s="261"/>
      <c r="G839" s="113"/>
    </row>
    <row r="840" spans="1:7" s="51" customFormat="1">
      <c r="A840" s="111">
        <v>53.18</v>
      </c>
      <c r="B840" s="148" t="s">
        <v>99</v>
      </c>
      <c r="C840" s="104">
        <v>4</v>
      </c>
      <c r="D840" s="105" t="s">
        <v>10</v>
      </c>
      <c r="E840" s="106"/>
      <c r="F840" s="261"/>
      <c r="G840" s="113"/>
    </row>
    <row r="841" spans="1:7" s="51" customFormat="1" ht="15.75">
      <c r="A841" s="115"/>
      <c r="B841" s="116"/>
      <c r="C841" s="59"/>
      <c r="D841" s="60"/>
      <c r="E841" s="69"/>
      <c r="F841" s="262"/>
      <c r="G841" s="70">
        <f>SUM(F816:F840)</f>
        <v>0</v>
      </c>
    </row>
    <row r="842" spans="1:7" s="51" customFormat="1" ht="31.5">
      <c r="A842" s="180" t="s">
        <v>485</v>
      </c>
      <c r="B842" s="72" t="s">
        <v>105</v>
      </c>
      <c r="C842" s="73"/>
      <c r="D842" s="60"/>
      <c r="E842" s="73"/>
      <c r="F842" s="263"/>
      <c r="G842" s="74"/>
    </row>
    <row r="843" spans="1:7" s="51" customFormat="1" ht="31.5">
      <c r="A843" s="257"/>
      <c r="B843" s="137" t="s">
        <v>110</v>
      </c>
      <c r="C843" s="73"/>
      <c r="D843" s="60"/>
      <c r="E843" s="73"/>
      <c r="F843" s="263"/>
      <c r="G843" s="74"/>
    </row>
    <row r="844" spans="1:7" s="51" customFormat="1" ht="30">
      <c r="A844" s="111">
        <v>54.01</v>
      </c>
      <c r="B844" s="103" t="s">
        <v>517</v>
      </c>
      <c r="C844" s="104">
        <v>1</v>
      </c>
      <c r="D844" s="105" t="s">
        <v>10</v>
      </c>
      <c r="E844" s="106"/>
      <c r="F844" s="261"/>
      <c r="G844" s="113"/>
    </row>
    <row r="845" spans="1:7" s="51" customFormat="1" ht="30">
      <c r="A845" s="111">
        <v>54.02</v>
      </c>
      <c r="B845" s="103" t="s">
        <v>516</v>
      </c>
      <c r="C845" s="104">
        <v>2</v>
      </c>
      <c r="D845" s="105" t="s">
        <v>10</v>
      </c>
      <c r="E845" s="106"/>
      <c r="F845" s="261"/>
      <c r="G845" s="113"/>
    </row>
    <row r="846" spans="1:7" s="51" customFormat="1" ht="15.75">
      <c r="A846" s="256"/>
      <c r="B846" s="137" t="s">
        <v>97</v>
      </c>
      <c r="C846" s="73"/>
      <c r="D846" s="60"/>
      <c r="E846" s="73"/>
      <c r="F846" s="263"/>
      <c r="G846" s="74"/>
    </row>
    <row r="847" spans="1:7" s="51" customFormat="1" ht="30">
      <c r="A847" s="111">
        <v>54.03</v>
      </c>
      <c r="B847" s="103" t="s">
        <v>111</v>
      </c>
      <c r="C847" s="104">
        <v>1</v>
      </c>
      <c r="D847" s="105" t="s">
        <v>10</v>
      </c>
      <c r="E847" s="106"/>
      <c r="F847" s="261"/>
      <c r="G847" s="113"/>
    </row>
    <row r="848" spans="1:7" s="51" customFormat="1" ht="15.75">
      <c r="A848" s="256"/>
      <c r="B848" s="137" t="s">
        <v>421</v>
      </c>
      <c r="C848" s="73"/>
      <c r="D848" s="60"/>
      <c r="E848" s="73"/>
      <c r="F848" s="263"/>
      <c r="G848" s="74"/>
    </row>
    <row r="849" spans="1:7" s="51" customFormat="1" ht="30">
      <c r="A849" s="111">
        <v>54.04</v>
      </c>
      <c r="B849" s="103" t="s">
        <v>111</v>
      </c>
      <c r="C849" s="104">
        <v>1</v>
      </c>
      <c r="D849" s="105" t="s">
        <v>10</v>
      </c>
      <c r="E849" s="106"/>
      <c r="F849" s="261"/>
      <c r="G849" s="113"/>
    </row>
    <row r="850" spans="1:7" s="51" customFormat="1" ht="15.75">
      <c r="A850" s="256"/>
      <c r="B850" s="137" t="s">
        <v>422</v>
      </c>
      <c r="C850" s="73"/>
      <c r="D850" s="60"/>
      <c r="E850" s="73"/>
      <c r="F850" s="263"/>
      <c r="G850" s="74"/>
    </row>
    <row r="851" spans="1:7" s="51" customFormat="1">
      <c r="A851" s="111">
        <v>54.05</v>
      </c>
      <c r="B851" s="148" t="s">
        <v>518</v>
      </c>
      <c r="C851" s="104">
        <v>1</v>
      </c>
      <c r="D851" s="105" t="s">
        <v>10</v>
      </c>
      <c r="E851" s="106"/>
      <c r="F851" s="261"/>
      <c r="G851" s="113"/>
    </row>
    <row r="852" spans="1:7" s="51" customFormat="1" ht="15.75">
      <c r="A852" s="256"/>
      <c r="B852" s="137" t="s">
        <v>405</v>
      </c>
      <c r="C852" s="73"/>
      <c r="D852" s="60"/>
      <c r="E852" s="73"/>
      <c r="F852" s="263"/>
      <c r="G852" s="74"/>
    </row>
    <row r="853" spans="1:7" s="51" customFormat="1" ht="30">
      <c r="A853" s="111">
        <v>54.06</v>
      </c>
      <c r="B853" s="103" t="s">
        <v>111</v>
      </c>
      <c r="C853" s="104">
        <v>2</v>
      </c>
      <c r="D853" s="105" t="s">
        <v>10</v>
      </c>
      <c r="E853" s="106"/>
      <c r="F853" s="261"/>
      <c r="G853" s="113"/>
    </row>
    <row r="854" spans="1:7" s="51" customFormat="1" ht="15.75">
      <c r="A854" s="256"/>
      <c r="B854" s="137" t="s">
        <v>404</v>
      </c>
      <c r="C854" s="73"/>
      <c r="D854" s="60"/>
      <c r="E854" s="73"/>
      <c r="F854" s="263"/>
      <c r="G854" s="74"/>
    </row>
    <row r="855" spans="1:7" s="51" customFormat="1">
      <c r="A855" s="111">
        <v>54.07</v>
      </c>
      <c r="B855" s="148" t="s">
        <v>518</v>
      </c>
      <c r="C855" s="104">
        <v>1</v>
      </c>
      <c r="D855" s="105" t="s">
        <v>10</v>
      </c>
      <c r="E855" s="106"/>
      <c r="F855" s="261"/>
      <c r="G855" s="113"/>
    </row>
    <row r="856" spans="1:7" s="51" customFormat="1" ht="15.75">
      <c r="A856" s="256"/>
      <c r="B856" s="137" t="s">
        <v>407</v>
      </c>
      <c r="C856" s="73"/>
      <c r="D856" s="60"/>
      <c r="E856" s="73"/>
      <c r="F856" s="263"/>
      <c r="G856" s="74"/>
    </row>
    <row r="857" spans="1:7" s="51" customFormat="1">
      <c r="A857" s="111">
        <v>54.08</v>
      </c>
      <c r="B857" s="148" t="s">
        <v>518</v>
      </c>
      <c r="C857" s="104">
        <v>1</v>
      </c>
      <c r="D857" s="105" t="s">
        <v>10</v>
      </c>
      <c r="E857" s="106"/>
      <c r="F857" s="261"/>
      <c r="G857" s="113"/>
    </row>
    <row r="858" spans="1:7" s="51" customFormat="1" ht="15.75">
      <c r="A858" s="256"/>
      <c r="B858" s="137" t="s">
        <v>406</v>
      </c>
      <c r="C858" s="73"/>
      <c r="D858" s="60"/>
      <c r="E858" s="73"/>
      <c r="F858" s="263"/>
      <c r="G858" s="74"/>
    </row>
    <row r="859" spans="1:7" s="51" customFormat="1">
      <c r="A859" s="111">
        <v>54.09</v>
      </c>
      <c r="B859" s="148" t="s">
        <v>518</v>
      </c>
      <c r="C859" s="104">
        <v>1</v>
      </c>
      <c r="D859" s="105" t="s">
        <v>10</v>
      </c>
      <c r="E859" s="106"/>
      <c r="F859" s="261"/>
      <c r="G859" s="113"/>
    </row>
    <row r="860" spans="1:7" s="51" customFormat="1" ht="15.75">
      <c r="A860" s="257"/>
      <c r="B860" s="137" t="s">
        <v>408</v>
      </c>
      <c r="C860" s="73"/>
      <c r="D860" s="60"/>
      <c r="E860" s="73"/>
      <c r="F860" s="263"/>
      <c r="G860" s="74"/>
    </row>
    <row r="861" spans="1:7" s="51" customFormat="1">
      <c r="A861" s="111">
        <v>54.1</v>
      </c>
      <c r="B861" s="148" t="s">
        <v>521</v>
      </c>
      <c r="C861" s="104">
        <v>1</v>
      </c>
      <c r="D861" s="105" t="s">
        <v>10</v>
      </c>
      <c r="E861" s="106"/>
      <c r="F861" s="261"/>
      <c r="G861" s="113"/>
    </row>
    <row r="862" spans="1:7" s="51" customFormat="1" ht="31.5">
      <c r="A862" s="162"/>
      <c r="B862" s="137" t="s">
        <v>409</v>
      </c>
      <c r="C862" s="59"/>
      <c r="D862" s="60"/>
      <c r="E862" s="69"/>
      <c r="F862" s="264"/>
      <c r="G862" s="74"/>
    </row>
    <row r="863" spans="1:7" s="51" customFormat="1" ht="30">
      <c r="A863" s="111">
        <v>54.11</v>
      </c>
      <c r="B863" s="103" t="s">
        <v>111</v>
      </c>
      <c r="C863" s="104">
        <v>1</v>
      </c>
      <c r="D863" s="105" t="s">
        <v>10</v>
      </c>
      <c r="E863" s="106"/>
      <c r="F863" s="261"/>
      <c r="G863" s="113"/>
    </row>
    <row r="864" spans="1:7" s="51" customFormat="1" ht="15.75">
      <c r="A864" s="115"/>
      <c r="B864" s="137" t="s">
        <v>410</v>
      </c>
      <c r="C864" s="59"/>
      <c r="D864" s="60"/>
      <c r="E864" s="69"/>
      <c r="F864" s="264"/>
      <c r="G864" s="74"/>
    </row>
    <row r="865" spans="1:7" s="51" customFormat="1">
      <c r="A865" s="111">
        <v>54.12</v>
      </c>
      <c r="B865" s="148" t="s">
        <v>518</v>
      </c>
      <c r="C865" s="104">
        <v>1</v>
      </c>
      <c r="D865" s="105" t="s">
        <v>10</v>
      </c>
      <c r="E865" s="106"/>
      <c r="F865" s="261"/>
      <c r="G865" s="113"/>
    </row>
    <row r="866" spans="1:7" s="51" customFormat="1" ht="15.75">
      <c r="A866" s="115"/>
      <c r="B866" s="137" t="s">
        <v>424</v>
      </c>
      <c r="C866" s="59"/>
      <c r="D866" s="60"/>
      <c r="E866" s="69"/>
      <c r="F866" s="264"/>
      <c r="G866" s="74"/>
    </row>
    <row r="867" spans="1:7" s="51" customFormat="1" ht="30">
      <c r="A867" s="111">
        <v>54.13</v>
      </c>
      <c r="B867" s="103" t="s">
        <v>111</v>
      </c>
      <c r="C867" s="104">
        <v>1</v>
      </c>
      <c r="D867" s="105" t="s">
        <v>10</v>
      </c>
      <c r="E867" s="106"/>
      <c r="F867" s="261"/>
      <c r="G867" s="113"/>
    </row>
    <row r="868" spans="1:7" s="51" customFormat="1" ht="15.75">
      <c r="A868" s="257"/>
      <c r="B868" s="137" t="s">
        <v>109</v>
      </c>
      <c r="C868" s="73"/>
      <c r="D868" s="60"/>
      <c r="E868" s="73"/>
      <c r="F868" s="263"/>
      <c r="G868" s="74"/>
    </row>
    <row r="869" spans="1:7" s="51" customFormat="1" ht="30">
      <c r="A869" s="111">
        <v>54.14</v>
      </c>
      <c r="B869" s="103" t="s">
        <v>111</v>
      </c>
      <c r="C869" s="104">
        <v>1</v>
      </c>
      <c r="D869" s="105" t="s">
        <v>10</v>
      </c>
      <c r="E869" s="106"/>
      <c r="F869" s="261"/>
      <c r="G869" s="113"/>
    </row>
    <row r="870" spans="1:7" s="51" customFormat="1">
      <c r="A870" s="111">
        <v>54.15</v>
      </c>
      <c r="B870" s="148" t="s">
        <v>519</v>
      </c>
      <c r="C870" s="104">
        <v>1</v>
      </c>
      <c r="D870" s="105" t="s">
        <v>10</v>
      </c>
      <c r="E870" s="106"/>
      <c r="F870" s="261"/>
      <c r="G870" s="74"/>
    </row>
    <row r="871" spans="1:7" s="51" customFormat="1">
      <c r="A871" s="111">
        <v>54.16</v>
      </c>
      <c r="B871" s="148" t="s">
        <v>520</v>
      </c>
      <c r="C871" s="104">
        <v>1</v>
      </c>
      <c r="D871" s="105" t="s">
        <v>10</v>
      </c>
      <c r="E871" s="106"/>
      <c r="F871" s="261"/>
      <c r="G871" s="74"/>
    </row>
    <row r="872" spans="1:7" s="51" customFormat="1" ht="15.75">
      <c r="A872" s="257"/>
      <c r="B872" s="137" t="s">
        <v>525</v>
      </c>
      <c r="C872" s="73"/>
      <c r="D872" s="60"/>
      <c r="E872" s="73"/>
      <c r="F872" s="263"/>
      <c r="G872" s="74"/>
    </row>
    <row r="873" spans="1:7" s="51" customFormat="1">
      <c r="A873" s="111">
        <v>54.17</v>
      </c>
      <c r="B873" s="148" t="s">
        <v>523</v>
      </c>
      <c r="C873" s="104">
        <v>2</v>
      </c>
      <c r="D873" s="105" t="s">
        <v>10</v>
      </c>
      <c r="E873" s="106"/>
      <c r="F873" s="261"/>
      <c r="G873" s="74"/>
    </row>
    <row r="874" spans="1:7" s="51" customFormat="1" ht="30">
      <c r="A874" s="111">
        <v>54.18</v>
      </c>
      <c r="B874" s="103" t="s">
        <v>524</v>
      </c>
      <c r="C874" s="104">
        <v>1</v>
      </c>
      <c r="D874" s="105" t="s">
        <v>10</v>
      </c>
      <c r="E874" s="106"/>
      <c r="F874" s="261"/>
      <c r="G874" s="74"/>
    </row>
    <row r="875" spans="1:7" s="51" customFormat="1" ht="15.75">
      <c r="A875" s="257"/>
      <c r="B875" s="137" t="s">
        <v>527</v>
      </c>
      <c r="C875" s="73"/>
      <c r="D875" s="60"/>
      <c r="E875" s="73"/>
      <c r="F875" s="263"/>
      <c r="G875" s="74"/>
    </row>
    <row r="876" spans="1:7" s="51" customFormat="1">
      <c r="A876" s="111">
        <v>54.19</v>
      </c>
      <c r="B876" s="148" t="s">
        <v>528</v>
      </c>
      <c r="C876" s="104">
        <v>2</v>
      </c>
      <c r="D876" s="105" t="s">
        <v>10</v>
      </c>
      <c r="E876" s="106"/>
      <c r="F876" s="261"/>
      <c r="G876" s="74"/>
    </row>
    <row r="877" spans="1:7" s="51" customFormat="1" ht="15.75">
      <c r="A877" s="115"/>
      <c r="B877" s="116"/>
      <c r="C877" s="59"/>
      <c r="D877" s="60"/>
      <c r="E877" s="69"/>
      <c r="F877" s="262"/>
      <c r="G877" s="70">
        <f>SUM(F844:F876)</f>
        <v>0</v>
      </c>
    </row>
    <row r="878" spans="1:7" s="51" customFormat="1" ht="31.5">
      <c r="A878" s="180" t="s">
        <v>514</v>
      </c>
      <c r="B878" s="72" t="s">
        <v>107</v>
      </c>
      <c r="C878" s="73"/>
      <c r="D878" s="60"/>
      <c r="E878" s="73"/>
      <c r="F878" s="263"/>
      <c r="G878" s="74"/>
    </row>
    <row r="879" spans="1:7" s="51" customFormat="1" ht="15.75">
      <c r="A879" s="257"/>
      <c r="B879" s="137" t="s">
        <v>413</v>
      </c>
      <c r="C879" s="73"/>
      <c r="D879" s="60"/>
      <c r="E879" s="73"/>
      <c r="F879" s="263"/>
      <c r="G879" s="74"/>
    </row>
    <row r="880" spans="1:7" s="51" customFormat="1">
      <c r="A880" s="111">
        <v>55.01</v>
      </c>
      <c r="B880" s="148" t="s">
        <v>518</v>
      </c>
      <c r="C880" s="104">
        <v>1</v>
      </c>
      <c r="D880" s="105" t="s">
        <v>10</v>
      </c>
      <c r="E880" s="106"/>
      <c r="F880" s="261"/>
      <c r="G880" s="113"/>
    </row>
    <row r="881" spans="1:7" s="51" customFormat="1" ht="15.75">
      <c r="A881" s="256"/>
      <c r="B881" s="137" t="s">
        <v>414</v>
      </c>
      <c r="C881" s="73"/>
      <c r="D881" s="60"/>
      <c r="E881" s="73"/>
      <c r="F881" s="263"/>
      <c r="G881" s="74"/>
    </row>
    <row r="882" spans="1:7" s="51" customFormat="1">
      <c r="A882" s="111">
        <v>55.02</v>
      </c>
      <c r="B882" s="148" t="s">
        <v>518</v>
      </c>
      <c r="C882" s="104">
        <v>1</v>
      </c>
      <c r="D882" s="105" t="s">
        <v>10</v>
      </c>
      <c r="E882" s="106"/>
      <c r="F882" s="261"/>
      <c r="G882" s="113"/>
    </row>
    <row r="883" spans="1:7" s="51" customFormat="1" ht="15.75">
      <c r="A883" s="256"/>
      <c r="B883" s="137" t="s">
        <v>415</v>
      </c>
      <c r="C883" s="73"/>
      <c r="D883" s="60"/>
      <c r="E883" s="73"/>
      <c r="F883" s="263"/>
      <c r="G883" s="74"/>
    </row>
    <row r="884" spans="1:7" s="51" customFormat="1">
      <c r="A884" s="111">
        <v>55.03</v>
      </c>
      <c r="B884" s="148" t="s">
        <v>518</v>
      </c>
      <c r="C884" s="104">
        <v>1</v>
      </c>
      <c r="D884" s="105" t="s">
        <v>10</v>
      </c>
      <c r="E884" s="106"/>
      <c r="F884" s="261"/>
      <c r="G884" s="113"/>
    </row>
    <row r="885" spans="1:7" s="51" customFormat="1" ht="15.75">
      <c r="A885" s="256"/>
      <c r="B885" s="137" t="s">
        <v>426</v>
      </c>
      <c r="C885" s="73"/>
      <c r="D885" s="60"/>
      <c r="E885" s="73"/>
      <c r="F885" s="263"/>
      <c r="G885" s="74"/>
    </row>
    <row r="886" spans="1:7" s="51" customFormat="1">
      <c r="A886" s="111">
        <v>55.04</v>
      </c>
      <c r="B886" s="148" t="s">
        <v>518</v>
      </c>
      <c r="C886" s="104">
        <v>1</v>
      </c>
      <c r="D886" s="105" t="s">
        <v>10</v>
      </c>
      <c r="E886" s="106"/>
      <c r="F886" s="261"/>
      <c r="G886" s="74"/>
    </row>
    <row r="887" spans="1:7" s="51" customFormat="1" ht="15.75">
      <c r="A887" s="256"/>
      <c r="B887" s="137" t="s">
        <v>108</v>
      </c>
      <c r="C887" s="73"/>
      <c r="D887" s="60"/>
      <c r="E887" s="73"/>
      <c r="F887" s="263"/>
      <c r="G887" s="74"/>
    </row>
    <row r="888" spans="1:7" s="51" customFormat="1">
      <c r="A888" s="111">
        <v>55.05</v>
      </c>
      <c r="B888" s="148" t="s">
        <v>518</v>
      </c>
      <c r="C888" s="104">
        <v>1</v>
      </c>
      <c r="D888" s="105" t="s">
        <v>10</v>
      </c>
      <c r="E888" s="106"/>
      <c r="F888" s="261"/>
      <c r="G888" s="74"/>
    </row>
    <row r="889" spans="1:7" s="51" customFormat="1" ht="15.75">
      <c r="A889" s="256"/>
      <c r="B889" s="137" t="s">
        <v>417</v>
      </c>
      <c r="C889" s="73"/>
      <c r="D889" s="60"/>
      <c r="E889" s="73"/>
      <c r="F889" s="263"/>
      <c r="G889" s="74"/>
    </row>
    <row r="890" spans="1:7" s="51" customFormat="1">
      <c r="A890" s="111">
        <v>55.06</v>
      </c>
      <c r="B890" s="148" t="s">
        <v>518</v>
      </c>
      <c r="C890" s="104">
        <v>2</v>
      </c>
      <c r="D890" s="105" t="s">
        <v>10</v>
      </c>
      <c r="E890" s="106"/>
      <c r="F890" s="261"/>
      <c r="G890" s="74"/>
    </row>
    <row r="891" spans="1:7" s="51" customFormat="1" ht="15.75">
      <c r="A891" s="256"/>
      <c r="B891" s="137" t="s">
        <v>418</v>
      </c>
      <c r="C891" s="73"/>
      <c r="D891" s="60"/>
      <c r="E891" s="73"/>
      <c r="F891" s="263"/>
      <c r="G891" s="74"/>
    </row>
    <row r="892" spans="1:7" s="51" customFormat="1">
      <c r="A892" s="111">
        <v>55.07</v>
      </c>
      <c r="B892" s="148" t="s">
        <v>518</v>
      </c>
      <c r="C892" s="104">
        <v>1</v>
      </c>
      <c r="D892" s="105" t="s">
        <v>10</v>
      </c>
      <c r="E892" s="106"/>
      <c r="F892" s="261"/>
      <c r="G892" s="74"/>
    </row>
    <row r="893" spans="1:7" s="51" customFormat="1" ht="15.75">
      <c r="A893" s="115"/>
      <c r="B893" s="137" t="s">
        <v>419</v>
      </c>
      <c r="C893" s="59"/>
      <c r="D893" s="60"/>
      <c r="E893" s="69"/>
      <c r="F893" s="264"/>
      <c r="G893" s="74"/>
    </row>
    <row r="894" spans="1:7" s="51" customFormat="1" ht="30">
      <c r="A894" s="111">
        <v>55.08</v>
      </c>
      <c r="B894" s="103" t="s">
        <v>111</v>
      </c>
      <c r="C894" s="104">
        <v>1</v>
      </c>
      <c r="D894" s="105" t="s">
        <v>10</v>
      </c>
      <c r="E894" s="106"/>
      <c r="F894" s="261"/>
      <c r="G894" s="113"/>
    </row>
    <row r="895" spans="1:7" s="51" customFormat="1" ht="15.75">
      <c r="A895" s="256"/>
      <c r="B895" s="137" t="s">
        <v>427</v>
      </c>
      <c r="C895" s="73"/>
      <c r="D895" s="60"/>
      <c r="E895" s="73"/>
      <c r="F895" s="263"/>
      <c r="G895" s="74"/>
    </row>
    <row r="896" spans="1:7" s="51" customFormat="1">
      <c r="A896" s="111">
        <v>55.09</v>
      </c>
      <c r="B896" s="148" t="s">
        <v>518</v>
      </c>
      <c r="C896" s="104">
        <v>1</v>
      </c>
      <c r="D896" s="105" t="s">
        <v>10</v>
      </c>
      <c r="E896" s="106"/>
      <c r="F896" s="261"/>
      <c r="G896" s="74"/>
    </row>
    <row r="897" spans="1:7" s="51" customFormat="1" ht="15.75">
      <c r="A897" s="257"/>
      <c r="B897" s="137" t="s">
        <v>109</v>
      </c>
      <c r="C897" s="73"/>
      <c r="D897" s="60"/>
      <c r="E897" s="73"/>
      <c r="F897" s="263"/>
      <c r="G897" s="74"/>
    </row>
    <row r="898" spans="1:7" s="51" customFormat="1" ht="30">
      <c r="A898" s="111">
        <v>55.1</v>
      </c>
      <c r="B898" s="103" t="s">
        <v>111</v>
      </c>
      <c r="C898" s="104">
        <v>1</v>
      </c>
      <c r="D898" s="105" t="s">
        <v>10</v>
      </c>
      <c r="E898" s="106"/>
      <c r="F898" s="261"/>
      <c r="G898" s="113"/>
    </row>
    <row r="899" spans="1:7" s="51" customFormat="1">
      <c r="A899" s="111">
        <v>55.11</v>
      </c>
      <c r="B899" s="148" t="s">
        <v>519</v>
      </c>
      <c r="C899" s="104">
        <v>1</v>
      </c>
      <c r="D899" s="105" t="s">
        <v>10</v>
      </c>
      <c r="E899" s="106"/>
      <c r="F899" s="261"/>
      <c r="G899" s="74"/>
    </row>
    <row r="900" spans="1:7" s="51" customFormat="1">
      <c r="A900" s="111">
        <v>55.12</v>
      </c>
      <c r="B900" s="148" t="s">
        <v>520</v>
      </c>
      <c r="C900" s="104">
        <v>1</v>
      </c>
      <c r="D900" s="105" t="s">
        <v>10</v>
      </c>
      <c r="E900" s="106"/>
      <c r="F900" s="261"/>
      <c r="G900" s="74"/>
    </row>
    <row r="901" spans="1:7" s="51" customFormat="1">
      <c r="A901" s="111">
        <v>55.13</v>
      </c>
      <c r="B901" s="148" t="s">
        <v>522</v>
      </c>
      <c r="C901" s="104">
        <v>1</v>
      </c>
      <c r="D901" s="105" t="s">
        <v>10</v>
      </c>
      <c r="E901" s="106"/>
      <c r="F901" s="261"/>
      <c r="G901" s="74"/>
    </row>
    <row r="902" spans="1:7" s="51" customFormat="1" ht="16.5" thickBot="1">
      <c r="A902" s="115"/>
      <c r="B902" s="116"/>
      <c r="C902" s="187"/>
      <c r="D902" s="60"/>
      <c r="E902" s="188"/>
      <c r="F902" s="185"/>
      <c r="G902" s="70">
        <f>SUM(F880:F901)</f>
        <v>0</v>
      </c>
    </row>
    <row r="903" spans="1:7" s="51" customFormat="1" ht="16.5" thickBot="1">
      <c r="A903" s="189"/>
      <c r="B903" s="190"/>
      <c r="C903" s="190"/>
      <c r="D903" s="191"/>
      <c r="E903" s="342" t="s">
        <v>788</v>
      </c>
      <c r="F903" s="343"/>
      <c r="G903" s="192">
        <f>SUM(G16:G902)</f>
        <v>0</v>
      </c>
    </row>
    <row r="904" spans="1:7" s="51" customFormat="1" ht="15.75">
      <c r="A904" s="194"/>
      <c r="B904" s="194"/>
      <c r="C904" s="194"/>
      <c r="D904" s="195"/>
      <c r="E904" s="196"/>
      <c r="F904" s="196"/>
      <c r="G904" s="197"/>
    </row>
    <row r="905" spans="1:7" s="51" customFormat="1" ht="15.75">
      <c r="A905" s="194"/>
      <c r="B905" s="194"/>
      <c r="C905" s="194"/>
      <c r="D905" s="195"/>
      <c r="E905" s="196"/>
      <c r="F905" s="196"/>
      <c r="G905" s="197"/>
    </row>
    <row r="906" spans="1:7" s="51" customFormat="1" ht="15.75">
      <c r="A906" s="194"/>
      <c r="B906" s="194"/>
      <c r="C906" s="194"/>
      <c r="D906" s="195"/>
      <c r="E906" s="196"/>
      <c r="F906" s="196"/>
      <c r="G906" s="197"/>
    </row>
    <row r="907" spans="1:7" s="51" customFormat="1" ht="15.75">
      <c r="A907" s="194"/>
      <c r="B907" s="194" t="s">
        <v>784</v>
      </c>
      <c r="C907" s="194"/>
      <c r="D907" s="195"/>
      <c r="E907" s="196"/>
      <c r="F907" s="196"/>
      <c r="G907" s="197"/>
    </row>
    <row r="908" spans="1:7" s="193" customFormat="1" ht="15.75">
      <c r="A908" s="198"/>
      <c r="B908" s="198"/>
      <c r="C908" s="198"/>
      <c r="D908" s="199"/>
      <c r="E908" s="198"/>
      <c r="F908" s="198"/>
      <c r="G908" s="198"/>
    </row>
    <row r="909" spans="1:7" s="193" customFormat="1" ht="15.75">
      <c r="A909" s="198"/>
      <c r="B909" s="198"/>
      <c r="C909" s="198"/>
      <c r="D909" s="199"/>
      <c r="E909" s="198"/>
      <c r="F909" s="198"/>
      <c r="G909" s="198"/>
    </row>
    <row r="910" spans="1:7" s="193" customFormat="1" ht="16.5" thickBot="1">
      <c r="A910" s="194"/>
      <c r="B910" s="194"/>
      <c r="C910" s="194"/>
      <c r="D910" s="195"/>
      <c r="E910" s="196"/>
      <c r="F910" s="196"/>
      <c r="G910" s="197"/>
    </row>
    <row r="911" spans="1:7" s="193" customFormat="1" ht="16.5" thickBot="1">
      <c r="A911" s="200">
        <v>56</v>
      </c>
      <c r="B911" s="201" t="s">
        <v>629</v>
      </c>
      <c r="C911" s="202"/>
      <c r="D911" s="203"/>
      <c r="E911" s="202"/>
      <c r="F911" s="202"/>
      <c r="G911" s="204"/>
    </row>
    <row r="912" spans="1:7" s="193" customFormat="1" ht="15.75">
      <c r="A912" s="205" t="s">
        <v>0</v>
      </c>
      <c r="B912" s="206" t="s">
        <v>1</v>
      </c>
      <c r="C912" s="206" t="s">
        <v>72</v>
      </c>
      <c r="D912" s="207" t="s">
        <v>2</v>
      </c>
      <c r="E912" s="206" t="s">
        <v>71</v>
      </c>
      <c r="F912" s="206" t="s">
        <v>3</v>
      </c>
      <c r="G912" s="206" t="s">
        <v>4</v>
      </c>
    </row>
    <row r="913" spans="1:7" s="193" customFormat="1" ht="15.75">
      <c r="A913" s="269">
        <f>A911+0.01</f>
        <v>56.01</v>
      </c>
      <c r="B913" s="299" t="s">
        <v>793</v>
      </c>
      <c r="C913" s="292">
        <v>96</v>
      </c>
      <c r="D913" s="208" t="s">
        <v>630</v>
      </c>
      <c r="E913" s="209"/>
      <c r="F913" s="209"/>
      <c r="G913" s="210"/>
    </row>
    <row r="914" spans="1:7" s="193" customFormat="1" ht="15.75">
      <c r="A914" s="269">
        <f>A913+0.01</f>
        <v>56.019999999999996</v>
      </c>
      <c r="B914" s="300" t="s">
        <v>794</v>
      </c>
      <c r="C914" s="104">
        <v>1</v>
      </c>
      <c r="D914" s="208" t="s">
        <v>630</v>
      </c>
      <c r="E914" s="211"/>
      <c r="F914" s="209"/>
      <c r="G914" s="212"/>
    </row>
    <row r="915" spans="1:7" s="193" customFormat="1" ht="30">
      <c r="A915" s="269">
        <f t="shared" ref="A915:A969" si="0">A914+0.01</f>
        <v>56.029999999999994</v>
      </c>
      <c r="B915" s="299" t="s">
        <v>795</v>
      </c>
      <c r="C915" s="104">
        <v>9</v>
      </c>
      <c r="D915" s="208" t="s">
        <v>630</v>
      </c>
      <c r="E915" s="211"/>
      <c r="F915" s="209"/>
      <c r="G915" s="212"/>
    </row>
    <row r="916" spans="1:7" s="193" customFormat="1" ht="15.75">
      <c r="A916" s="269">
        <f t="shared" si="0"/>
        <v>56.039999999999992</v>
      </c>
      <c r="B916" s="300" t="s">
        <v>796</v>
      </c>
      <c r="C916" s="104">
        <v>85</v>
      </c>
      <c r="D916" s="208" t="s">
        <v>630</v>
      </c>
      <c r="E916" s="211"/>
      <c r="F916" s="209"/>
      <c r="G916" s="212"/>
    </row>
    <row r="917" spans="1:7" s="193" customFormat="1" ht="15.75">
      <c r="A917" s="269">
        <f t="shared" si="0"/>
        <v>56.04999999999999</v>
      </c>
      <c r="B917" s="300" t="s">
        <v>797</v>
      </c>
      <c r="C917" s="104">
        <v>123</v>
      </c>
      <c r="D917" s="208" t="s">
        <v>630</v>
      </c>
      <c r="E917" s="211"/>
      <c r="F917" s="209"/>
      <c r="G917" s="212"/>
    </row>
    <row r="918" spans="1:7" s="193" customFormat="1" ht="15" customHeight="1">
      <c r="A918" s="269">
        <f t="shared" si="0"/>
        <v>56.059999999999988</v>
      </c>
      <c r="B918" s="300" t="s">
        <v>631</v>
      </c>
      <c r="C918" s="104">
        <v>170</v>
      </c>
      <c r="D918" s="208" t="s">
        <v>630</v>
      </c>
      <c r="E918" s="211"/>
      <c r="F918" s="209"/>
      <c r="G918" s="212"/>
    </row>
    <row r="919" spans="1:7" s="193" customFormat="1" ht="15.75">
      <c r="A919" s="269">
        <f t="shared" si="0"/>
        <v>56.069999999999986</v>
      </c>
      <c r="B919" s="300" t="s">
        <v>799</v>
      </c>
      <c r="C919" s="104">
        <v>40</v>
      </c>
      <c r="D919" s="208"/>
      <c r="E919" s="211"/>
      <c r="F919" s="209"/>
      <c r="G919" s="212"/>
    </row>
    <row r="920" spans="1:7" s="193" customFormat="1" ht="15.75">
      <c r="A920" s="269">
        <f t="shared" si="0"/>
        <v>56.079999999999984</v>
      </c>
      <c r="B920" s="300" t="s">
        <v>807</v>
      </c>
      <c r="C920" s="104">
        <v>40</v>
      </c>
      <c r="D920" s="208"/>
      <c r="E920" s="211"/>
      <c r="F920" s="209"/>
      <c r="G920" s="212"/>
    </row>
    <row r="921" spans="1:7" s="193" customFormat="1" ht="15.75">
      <c r="A921" s="269">
        <f t="shared" si="0"/>
        <v>56.089999999999982</v>
      </c>
      <c r="B921" s="301" t="s">
        <v>845</v>
      </c>
      <c r="C921" s="322">
        <v>80</v>
      </c>
      <c r="D921" s="208"/>
      <c r="E921" s="211"/>
      <c r="F921" s="209"/>
      <c r="G921" s="212"/>
    </row>
    <row r="922" spans="1:7" s="193" customFormat="1" ht="15.75">
      <c r="A922" s="269">
        <f t="shared" si="0"/>
        <v>56.09999999999998</v>
      </c>
      <c r="B922" s="301" t="s">
        <v>846</v>
      </c>
      <c r="C922" s="322">
        <v>80</v>
      </c>
      <c r="D922" s="208"/>
      <c r="E922" s="211"/>
      <c r="F922" s="209"/>
      <c r="G922" s="212"/>
    </row>
    <row r="923" spans="1:7" s="193" customFormat="1" ht="15.75">
      <c r="A923" s="269">
        <f t="shared" si="0"/>
        <v>56.109999999999978</v>
      </c>
      <c r="B923" s="301" t="s">
        <v>847</v>
      </c>
      <c r="C923" s="322">
        <v>300</v>
      </c>
      <c r="D923" s="208"/>
      <c r="E923" s="211"/>
      <c r="F923" s="209"/>
      <c r="G923" s="212"/>
    </row>
    <row r="924" spans="1:7" s="193" customFormat="1" ht="15.75">
      <c r="A924" s="269">
        <f t="shared" si="0"/>
        <v>56.119999999999976</v>
      </c>
      <c r="B924" s="301" t="s">
        <v>848</v>
      </c>
      <c r="C924" s="322">
        <v>300</v>
      </c>
      <c r="D924" s="208"/>
      <c r="E924" s="211"/>
      <c r="F924" s="209"/>
      <c r="G924" s="212"/>
    </row>
    <row r="925" spans="1:7" s="193" customFormat="1" ht="15.75">
      <c r="A925" s="269">
        <f t="shared" si="0"/>
        <v>56.129999999999974</v>
      </c>
      <c r="B925" s="301" t="s">
        <v>849</v>
      </c>
      <c r="C925" s="322">
        <v>40</v>
      </c>
      <c r="D925" s="208"/>
      <c r="E925" s="211"/>
      <c r="F925" s="209"/>
      <c r="G925" s="212"/>
    </row>
    <row r="926" spans="1:7" s="193" customFormat="1" ht="15.75">
      <c r="A926" s="269">
        <f t="shared" si="0"/>
        <v>56.139999999999972</v>
      </c>
      <c r="B926" s="301" t="s">
        <v>850</v>
      </c>
      <c r="C926" s="322">
        <v>40</v>
      </c>
      <c r="D926" s="208"/>
      <c r="E926" s="211"/>
      <c r="F926" s="209"/>
      <c r="G926" s="212"/>
    </row>
    <row r="927" spans="1:7" s="193" customFormat="1" ht="15.75">
      <c r="A927" s="269">
        <f t="shared" si="0"/>
        <v>56.14999999999997</v>
      </c>
      <c r="B927" s="300" t="s">
        <v>632</v>
      </c>
      <c r="C927" s="104">
        <v>215</v>
      </c>
      <c r="D927" s="208" t="s">
        <v>630</v>
      </c>
      <c r="E927" s="211"/>
      <c r="F927" s="209"/>
      <c r="G927" s="212"/>
    </row>
    <row r="928" spans="1:7" s="193" customFormat="1" ht="45">
      <c r="A928" s="269">
        <f t="shared" si="0"/>
        <v>56.159999999999968</v>
      </c>
      <c r="B928" s="300" t="s">
        <v>798</v>
      </c>
      <c r="C928" s="104">
        <v>96</v>
      </c>
      <c r="D928" s="208" t="s">
        <v>630</v>
      </c>
      <c r="E928" s="106"/>
      <c r="F928" s="213"/>
      <c r="G928" s="212"/>
    </row>
    <row r="929" spans="1:7" s="193" customFormat="1" ht="45">
      <c r="A929" s="269">
        <f t="shared" si="0"/>
        <v>56.169999999999966</v>
      </c>
      <c r="B929" s="300" t="s">
        <v>804</v>
      </c>
      <c r="C929" s="104">
        <v>16</v>
      </c>
      <c r="D929" s="208" t="s">
        <v>630</v>
      </c>
      <c r="E929" s="211"/>
      <c r="F929" s="209"/>
      <c r="G929" s="212"/>
    </row>
    <row r="930" spans="1:7" s="193" customFormat="1" ht="30">
      <c r="A930" s="269">
        <f t="shared" si="0"/>
        <v>56.179999999999964</v>
      </c>
      <c r="B930" s="300" t="s">
        <v>805</v>
      </c>
      <c r="C930" s="104">
        <v>3</v>
      </c>
      <c r="D930" s="208" t="s">
        <v>630</v>
      </c>
      <c r="E930" s="211"/>
      <c r="F930" s="209"/>
      <c r="G930" s="212"/>
    </row>
    <row r="931" spans="1:7" s="193" customFormat="1" ht="30">
      <c r="A931" s="269">
        <f t="shared" si="0"/>
        <v>56.189999999999962</v>
      </c>
      <c r="B931" s="300" t="s">
        <v>806</v>
      </c>
      <c r="C931" s="104">
        <v>4</v>
      </c>
      <c r="D931" s="208" t="s">
        <v>630</v>
      </c>
      <c r="E931" s="211"/>
      <c r="F931" s="209"/>
      <c r="G931" s="212"/>
    </row>
    <row r="932" spans="1:7" s="193" customFormat="1" ht="30">
      <c r="A932" s="269">
        <f t="shared" si="0"/>
        <v>56.19999999999996</v>
      </c>
      <c r="B932" s="300" t="s">
        <v>808</v>
      </c>
      <c r="C932" s="104">
        <v>8</v>
      </c>
      <c r="D932" s="208" t="s">
        <v>630</v>
      </c>
      <c r="E932" s="330"/>
      <c r="F932" s="209"/>
      <c r="G932" s="212"/>
    </row>
    <row r="933" spans="1:7" s="193" customFormat="1" ht="15.75">
      <c r="A933" s="269">
        <f t="shared" si="0"/>
        <v>56.209999999999958</v>
      </c>
      <c r="B933" s="300" t="s">
        <v>800</v>
      </c>
      <c r="C933" s="104">
        <v>27</v>
      </c>
      <c r="D933" s="208" t="s">
        <v>630</v>
      </c>
      <c r="E933" s="211"/>
      <c r="F933" s="209"/>
      <c r="G933" s="212"/>
    </row>
    <row r="934" spans="1:7" s="193" customFormat="1" ht="15.75">
      <c r="A934" s="269">
        <f t="shared" si="0"/>
        <v>56.219999999999956</v>
      </c>
      <c r="B934" s="300" t="s">
        <v>801</v>
      </c>
      <c r="C934" s="104">
        <v>8</v>
      </c>
      <c r="D934" s="208" t="s">
        <v>630</v>
      </c>
      <c r="E934" s="211"/>
      <c r="F934" s="209"/>
      <c r="G934" s="212"/>
    </row>
    <row r="935" spans="1:7" s="193" customFormat="1" ht="15.75">
      <c r="A935" s="269">
        <f t="shared" si="0"/>
        <v>56.229999999999954</v>
      </c>
      <c r="B935" s="300" t="s">
        <v>802</v>
      </c>
      <c r="C935" s="104">
        <v>1</v>
      </c>
      <c r="D935" s="208" t="s">
        <v>630</v>
      </c>
      <c r="E935" s="211"/>
      <c r="F935" s="209"/>
      <c r="G935" s="212"/>
    </row>
    <row r="936" spans="1:7" s="193" customFormat="1" ht="15.75">
      <c r="A936" s="269">
        <f t="shared" si="0"/>
        <v>56.239999999999952</v>
      </c>
      <c r="B936" s="300" t="s">
        <v>803</v>
      </c>
      <c r="C936" s="104">
        <v>2</v>
      </c>
      <c r="D936" s="208" t="s">
        <v>630</v>
      </c>
      <c r="E936" s="211"/>
      <c r="F936" s="209"/>
      <c r="G936" s="212"/>
    </row>
    <row r="937" spans="1:7" s="193" customFormat="1" ht="15.75">
      <c r="A937" s="269">
        <f t="shared" si="0"/>
        <v>56.24999999999995</v>
      </c>
      <c r="B937" s="300" t="s">
        <v>818</v>
      </c>
      <c r="C937" s="104">
        <v>60</v>
      </c>
      <c r="D937" s="208" t="s">
        <v>630</v>
      </c>
      <c r="E937" s="211"/>
      <c r="F937" s="209"/>
      <c r="G937" s="212"/>
    </row>
    <row r="938" spans="1:7" s="193" customFormat="1" ht="15.75">
      <c r="A938" s="269">
        <f t="shared" si="0"/>
        <v>56.259999999999948</v>
      </c>
      <c r="B938" s="300" t="s">
        <v>633</v>
      </c>
      <c r="C938" s="104">
        <v>30</v>
      </c>
      <c r="D938" s="208" t="s">
        <v>630</v>
      </c>
      <c r="E938" s="211"/>
      <c r="F938" s="211"/>
      <c r="G938" s="212"/>
    </row>
    <row r="939" spans="1:7" s="193" customFormat="1" ht="30">
      <c r="A939" s="269">
        <f t="shared" si="0"/>
        <v>56.269999999999946</v>
      </c>
      <c r="B939" s="300" t="s">
        <v>809</v>
      </c>
      <c r="C939" s="104">
        <v>3</v>
      </c>
      <c r="D939" s="208" t="s">
        <v>630</v>
      </c>
      <c r="E939" s="211"/>
      <c r="F939" s="211"/>
      <c r="G939" s="212"/>
    </row>
    <row r="940" spans="1:7" s="193" customFormat="1" ht="30">
      <c r="A940" s="269">
        <f t="shared" si="0"/>
        <v>56.279999999999944</v>
      </c>
      <c r="B940" s="300" t="s">
        <v>810</v>
      </c>
      <c r="C940" s="104">
        <v>6</v>
      </c>
      <c r="D940" s="208" t="s">
        <v>630</v>
      </c>
      <c r="E940" s="211"/>
      <c r="F940" s="211"/>
      <c r="G940" s="212"/>
    </row>
    <row r="941" spans="1:7" s="193" customFormat="1" ht="15.75">
      <c r="A941" s="269">
        <f t="shared" si="0"/>
        <v>56.289999999999942</v>
      </c>
      <c r="B941" s="300" t="s">
        <v>811</v>
      </c>
      <c r="C941" s="104">
        <v>1</v>
      </c>
      <c r="D941" s="208" t="s">
        <v>630</v>
      </c>
      <c r="E941" s="211"/>
      <c r="F941" s="211"/>
      <c r="G941" s="212"/>
    </row>
    <row r="942" spans="1:7" s="193" customFormat="1" ht="15.75">
      <c r="A942" s="269">
        <f t="shared" si="0"/>
        <v>56.29999999999994</v>
      </c>
      <c r="B942" s="300" t="s">
        <v>812</v>
      </c>
      <c r="C942" s="104">
        <v>6</v>
      </c>
      <c r="D942" s="208" t="s">
        <v>630</v>
      </c>
      <c r="E942" s="211"/>
      <c r="F942" s="211"/>
      <c r="G942" s="212"/>
    </row>
    <row r="943" spans="1:7" s="193" customFormat="1" ht="30">
      <c r="A943" s="269">
        <f t="shared" si="0"/>
        <v>56.309999999999938</v>
      </c>
      <c r="B943" s="300" t="s">
        <v>813</v>
      </c>
      <c r="C943" s="104">
        <v>2</v>
      </c>
      <c r="D943" s="208" t="s">
        <v>630</v>
      </c>
      <c r="E943" s="211"/>
      <c r="F943" s="211"/>
      <c r="G943" s="212"/>
    </row>
    <row r="944" spans="1:7" s="193" customFormat="1" ht="15.75">
      <c r="A944" s="269">
        <f t="shared" si="0"/>
        <v>56.319999999999936</v>
      </c>
      <c r="B944" s="300" t="s">
        <v>814</v>
      </c>
      <c r="C944" s="104">
        <v>2</v>
      </c>
      <c r="D944" s="208" t="s">
        <v>630</v>
      </c>
      <c r="E944" s="211"/>
      <c r="F944" s="211"/>
      <c r="G944" s="212"/>
    </row>
    <row r="945" spans="1:7" s="193" customFormat="1" ht="30">
      <c r="A945" s="269">
        <f t="shared" si="0"/>
        <v>56.329999999999934</v>
      </c>
      <c r="B945" s="300" t="s">
        <v>815</v>
      </c>
      <c r="C945" s="104">
        <v>3</v>
      </c>
      <c r="D945" s="208" t="s">
        <v>630</v>
      </c>
      <c r="E945" s="211"/>
      <c r="F945" s="211"/>
      <c r="G945" s="212"/>
    </row>
    <row r="946" spans="1:7" s="193" customFormat="1" ht="15.75">
      <c r="A946" s="269">
        <f t="shared" si="0"/>
        <v>56.339999999999932</v>
      </c>
      <c r="B946" s="300" t="s">
        <v>634</v>
      </c>
      <c r="C946" s="104">
        <v>30</v>
      </c>
      <c r="D946" s="208" t="s">
        <v>630</v>
      </c>
      <c r="E946" s="211"/>
      <c r="F946" s="211"/>
      <c r="G946" s="212"/>
    </row>
    <row r="947" spans="1:7" s="193" customFormat="1" ht="15.75">
      <c r="A947" s="269">
        <f t="shared" si="0"/>
        <v>56.34999999999993</v>
      </c>
      <c r="B947" s="300" t="s">
        <v>635</v>
      </c>
      <c r="C947" s="104">
        <v>45</v>
      </c>
      <c r="D947" s="208" t="s">
        <v>630</v>
      </c>
      <c r="E947" s="211"/>
      <c r="F947" s="211"/>
      <c r="G947" s="212"/>
    </row>
    <row r="948" spans="1:7" s="193" customFormat="1" ht="15.75">
      <c r="A948" s="269">
        <f t="shared" si="0"/>
        <v>56.359999999999928</v>
      </c>
      <c r="B948" s="300" t="s">
        <v>636</v>
      </c>
      <c r="C948" s="104">
        <v>95</v>
      </c>
      <c r="D948" s="208" t="s">
        <v>630</v>
      </c>
      <c r="E948" s="211"/>
      <c r="F948" s="211"/>
      <c r="G948" s="212"/>
    </row>
    <row r="949" spans="1:7" s="193" customFormat="1" ht="15.75">
      <c r="A949" s="269">
        <f t="shared" si="0"/>
        <v>56.369999999999926</v>
      </c>
      <c r="B949" s="300" t="s">
        <v>637</v>
      </c>
      <c r="C949" s="104">
        <v>20</v>
      </c>
      <c r="D949" s="208" t="s">
        <v>630</v>
      </c>
      <c r="E949" s="211"/>
      <c r="F949" s="211"/>
      <c r="G949" s="212"/>
    </row>
    <row r="950" spans="1:7" s="193" customFormat="1" ht="15.75">
      <c r="A950" s="269">
        <f t="shared" si="0"/>
        <v>56.379999999999924</v>
      </c>
      <c r="B950" s="300" t="s">
        <v>638</v>
      </c>
      <c r="C950" s="104">
        <v>27</v>
      </c>
      <c r="D950" s="208" t="s">
        <v>630</v>
      </c>
      <c r="E950" s="211"/>
      <c r="F950" s="211"/>
      <c r="G950" s="212"/>
    </row>
    <row r="951" spans="1:7" s="193" customFormat="1" ht="15.75">
      <c r="A951" s="269">
        <f t="shared" si="0"/>
        <v>56.389999999999922</v>
      </c>
      <c r="B951" s="300" t="s">
        <v>639</v>
      </c>
      <c r="C951" s="104">
        <v>18</v>
      </c>
      <c r="D951" s="208" t="s">
        <v>630</v>
      </c>
      <c r="E951" s="211"/>
      <c r="F951" s="211"/>
      <c r="G951" s="212"/>
    </row>
    <row r="952" spans="1:7" s="193" customFormat="1" ht="15.75">
      <c r="A952" s="269">
        <f t="shared" si="0"/>
        <v>56.39999999999992</v>
      </c>
      <c r="B952" s="300" t="s">
        <v>640</v>
      </c>
      <c r="C952" s="104">
        <v>80</v>
      </c>
      <c r="D952" s="208" t="s">
        <v>630</v>
      </c>
      <c r="E952" s="211"/>
      <c r="F952" s="211"/>
      <c r="G952" s="212"/>
    </row>
    <row r="953" spans="1:7" s="193" customFormat="1" ht="15.75">
      <c r="A953" s="269">
        <f t="shared" si="0"/>
        <v>56.409999999999918</v>
      </c>
      <c r="B953" s="300" t="s">
        <v>641</v>
      </c>
      <c r="C953" s="104">
        <v>67</v>
      </c>
      <c r="D953" s="208" t="s">
        <v>630</v>
      </c>
      <c r="E953" s="211"/>
      <c r="F953" s="211"/>
      <c r="G953" s="212"/>
    </row>
    <row r="954" spans="1:7" s="193" customFormat="1" ht="30">
      <c r="A954" s="269">
        <f t="shared" si="0"/>
        <v>56.419999999999916</v>
      </c>
      <c r="B954" s="300" t="s">
        <v>642</v>
      </c>
      <c r="C954" s="104">
        <v>5</v>
      </c>
      <c r="D954" s="208" t="s">
        <v>643</v>
      </c>
      <c r="E954" s="211"/>
      <c r="F954" s="211"/>
      <c r="G954" s="212"/>
    </row>
    <row r="955" spans="1:7" s="193" customFormat="1" ht="30">
      <c r="A955" s="269">
        <f t="shared" si="0"/>
        <v>56.429999999999914</v>
      </c>
      <c r="B955" s="300" t="s">
        <v>644</v>
      </c>
      <c r="C955" s="104">
        <v>5</v>
      </c>
      <c r="D955" s="208" t="s">
        <v>643</v>
      </c>
      <c r="E955" s="211"/>
      <c r="F955" s="211"/>
      <c r="G955" s="212"/>
    </row>
    <row r="956" spans="1:7" s="193" customFormat="1" ht="30">
      <c r="A956" s="269">
        <f t="shared" si="0"/>
        <v>56.439999999999912</v>
      </c>
      <c r="B956" s="300" t="s">
        <v>645</v>
      </c>
      <c r="C956" s="104">
        <v>5</v>
      </c>
      <c r="D956" s="208" t="s">
        <v>643</v>
      </c>
      <c r="E956" s="211"/>
      <c r="F956" s="211"/>
      <c r="G956" s="212"/>
    </row>
    <row r="957" spans="1:7" s="193" customFormat="1" ht="30">
      <c r="A957" s="269">
        <f t="shared" si="0"/>
        <v>56.44999999999991</v>
      </c>
      <c r="B957" s="300" t="s">
        <v>646</v>
      </c>
      <c r="C957" s="104">
        <v>6</v>
      </c>
      <c r="D957" s="208" t="s">
        <v>643</v>
      </c>
      <c r="E957" s="211"/>
      <c r="F957" s="211"/>
      <c r="G957" s="212"/>
    </row>
    <row r="958" spans="1:7" s="193" customFormat="1" ht="15" customHeight="1">
      <c r="A958" s="269">
        <f t="shared" si="0"/>
        <v>56.459999999999908</v>
      </c>
      <c r="B958" s="300" t="s">
        <v>647</v>
      </c>
      <c r="C958" s="104">
        <v>6</v>
      </c>
      <c r="D958" s="208" t="s">
        <v>643</v>
      </c>
      <c r="E958" s="211"/>
      <c r="F958" s="211"/>
      <c r="G958" s="212"/>
    </row>
    <row r="959" spans="1:7" s="193" customFormat="1" ht="15.75">
      <c r="A959" s="269">
        <f t="shared" si="0"/>
        <v>56.469999999999906</v>
      </c>
      <c r="B959" s="300" t="s">
        <v>648</v>
      </c>
      <c r="C959" s="104">
        <v>6</v>
      </c>
      <c r="D959" s="208" t="s">
        <v>643</v>
      </c>
      <c r="E959" s="211"/>
      <c r="F959" s="211"/>
      <c r="G959" s="212"/>
    </row>
    <row r="960" spans="1:7" s="193" customFormat="1" ht="16.5" customHeight="1">
      <c r="A960" s="269">
        <f t="shared" si="0"/>
        <v>56.479999999999905</v>
      </c>
      <c r="B960" s="300" t="s">
        <v>649</v>
      </c>
      <c r="C960" s="104">
        <v>4</v>
      </c>
      <c r="D960" s="208" t="s">
        <v>643</v>
      </c>
      <c r="E960" s="211"/>
      <c r="F960" s="211"/>
      <c r="G960" s="212"/>
    </row>
    <row r="961" spans="1:7" s="193" customFormat="1" ht="30">
      <c r="A961" s="269">
        <f t="shared" si="0"/>
        <v>56.489999999999903</v>
      </c>
      <c r="B961" s="300" t="s">
        <v>650</v>
      </c>
      <c r="C961" s="106">
        <v>1000</v>
      </c>
      <c r="D961" s="208" t="s">
        <v>651</v>
      </c>
      <c r="E961" s="211"/>
      <c r="F961" s="211"/>
      <c r="G961" s="212"/>
    </row>
    <row r="962" spans="1:7" s="193" customFormat="1" ht="15.75">
      <c r="A962" s="269">
        <f t="shared" si="0"/>
        <v>56.499999999999901</v>
      </c>
      <c r="B962" s="300" t="s">
        <v>652</v>
      </c>
      <c r="C962" s="104">
        <v>15</v>
      </c>
      <c r="D962" s="208" t="s">
        <v>643</v>
      </c>
      <c r="E962" s="211"/>
      <c r="F962" s="211"/>
      <c r="G962" s="212"/>
    </row>
    <row r="963" spans="1:7" s="193" customFormat="1" ht="15.75">
      <c r="A963" s="269">
        <f t="shared" si="0"/>
        <v>56.509999999999899</v>
      </c>
      <c r="B963" s="300" t="s">
        <v>653</v>
      </c>
      <c r="C963" s="104">
        <v>5</v>
      </c>
      <c r="D963" s="208" t="s">
        <v>643</v>
      </c>
      <c r="E963" s="211"/>
      <c r="F963" s="211"/>
      <c r="G963" s="212"/>
    </row>
    <row r="964" spans="1:7" s="193" customFormat="1" ht="15.75">
      <c r="A964" s="269">
        <f t="shared" si="0"/>
        <v>56.519999999999897</v>
      </c>
      <c r="B964" s="300" t="s">
        <v>654</v>
      </c>
      <c r="C964" s="104">
        <v>1</v>
      </c>
      <c r="D964" s="208" t="s">
        <v>655</v>
      </c>
      <c r="E964" s="211"/>
      <c r="F964" s="211"/>
      <c r="G964" s="212"/>
    </row>
    <row r="965" spans="1:7" s="193" customFormat="1" ht="15.75">
      <c r="A965" s="269">
        <f t="shared" si="0"/>
        <v>56.529999999999895</v>
      </c>
      <c r="B965" s="300" t="s">
        <v>656</v>
      </c>
      <c r="C965" s="104">
        <v>1</v>
      </c>
      <c r="D965" s="208" t="s">
        <v>655</v>
      </c>
      <c r="E965" s="211"/>
      <c r="F965" s="211"/>
      <c r="G965" s="212"/>
    </row>
    <row r="966" spans="1:7" s="193" customFormat="1" ht="15.75">
      <c r="A966" s="269">
        <f t="shared" si="0"/>
        <v>56.539999999999893</v>
      </c>
      <c r="B966" s="300" t="s">
        <v>657</v>
      </c>
      <c r="C966" s="104">
        <v>1</v>
      </c>
      <c r="D966" s="208" t="s">
        <v>655</v>
      </c>
      <c r="E966" s="211"/>
      <c r="F966" s="211"/>
      <c r="G966" s="212"/>
    </row>
    <row r="967" spans="1:7" s="193" customFormat="1" ht="15.75">
      <c r="A967" s="269">
        <f t="shared" si="0"/>
        <v>56.549999999999891</v>
      </c>
      <c r="B967" s="300" t="s">
        <v>658</v>
      </c>
      <c r="C967" s="104">
        <v>1</v>
      </c>
      <c r="D967" s="208" t="s">
        <v>655</v>
      </c>
      <c r="E967" s="211"/>
      <c r="F967" s="211"/>
      <c r="G967" s="212"/>
    </row>
    <row r="968" spans="1:7" s="193" customFormat="1" ht="15.75">
      <c r="A968" s="269">
        <f t="shared" si="0"/>
        <v>56.559999999999889</v>
      </c>
      <c r="B968" s="300" t="s">
        <v>659</v>
      </c>
      <c r="C968" s="104">
        <v>1</v>
      </c>
      <c r="D968" s="208" t="s">
        <v>655</v>
      </c>
      <c r="E968" s="211"/>
      <c r="F968" s="211"/>
      <c r="G968" s="212"/>
    </row>
    <row r="969" spans="1:7" s="193" customFormat="1" ht="16.5" thickBot="1">
      <c r="A969" s="269">
        <f t="shared" si="0"/>
        <v>56.569999999999887</v>
      </c>
      <c r="B969" s="300" t="s">
        <v>660</v>
      </c>
      <c r="C969" s="104">
        <v>1</v>
      </c>
      <c r="D969" s="105" t="s">
        <v>29</v>
      </c>
      <c r="E969" s="211"/>
      <c r="F969" s="215"/>
      <c r="G969" s="216"/>
    </row>
    <row r="970" spans="1:7" s="193" customFormat="1" ht="16.5" thickBot="1">
      <c r="A970" s="270"/>
      <c r="B970" s="302"/>
      <c r="C970" s="194"/>
      <c r="D970" s="195"/>
      <c r="E970" s="196"/>
      <c r="F970" s="218" t="s">
        <v>661</v>
      </c>
      <c r="G970" s="219">
        <f>SUM(F913:F969)</f>
        <v>0</v>
      </c>
    </row>
    <row r="971" spans="1:7" s="193" customFormat="1" ht="16.5" thickBot="1">
      <c r="A971" s="265">
        <v>57</v>
      </c>
      <c r="B971" s="303" t="s">
        <v>662</v>
      </c>
      <c r="C971" s="220"/>
      <c r="D971" s="220"/>
      <c r="E971" s="220"/>
      <c r="F971" s="220"/>
      <c r="G971" s="221"/>
    </row>
    <row r="972" spans="1:7" s="193" customFormat="1" ht="15.75">
      <c r="A972" s="271" t="s">
        <v>0</v>
      </c>
      <c r="B972" s="304" t="s">
        <v>1</v>
      </c>
      <c r="C972" s="206" t="s">
        <v>72</v>
      </c>
      <c r="D972" s="206" t="s">
        <v>2</v>
      </c>
      <c r="E972" s="206" t="s">
        <v>71</v>
      </c>
      <c r="F972" s="206" t="s">
        <v>3</v>
      </c>
      <c r="G972" s="206" t="s">
        <v>4</v>
      </c>
    </row>
    <row r="973" spans="1:7" s="193" customFormat="1" ht="15.75">
      <c r="A973" s="268">
        <v>57.01</v>
      </c>
      <c r="B973" s="243" t="s">
        <v>663</v>
      </c>
      <c r="C973" s="104">
        <v>2</v>
      </c>
      <c r="D973" s="208" t="s">
        <v>630</v>
      </c>
      <c r="E973" s="106"/>
      <c r="F973" s="106"/>
      <c r="G973" s="212"/>
    </row>
    <row r="974" spans="1:7" s="193" customFormat="1" ht="45.75">
      <c r="A974" s="268">
        <v>57.02</v>
      </c>
      <c r="B974" s="243" t="s">
        <v>861</v>
      </c>
      <c r="C974" s="104">
        <v>2</v>
      </c>
      <c r="D974" s="208" t="s">
        <v>630</v>
      </c>
      <c r="E974" s="106"/>
      <c r="F974" s="106"/>
      <c r="G974" s="212"/>
    </row>
    <row r="975" spans="1:7" s="193" customFormat="1" ht="60.75">
      <c r="A975" s="268">
        <v>57.03</v>
      </c>
      <c r="B975" s="243" t="s">
        <v>816</v>
      </c>
      <c r="C975" s="104">
        <v>1</v>
      </c>
      <c r="D975" s="208" t="s">
        <v>630</v>
      </c>
      <c r="E975" s="106"/>
      <c r="F975" s="106"/>
      <c r="G975" s="212"/>
    </row>
    <row r="976" spans="1:7" s="193" customFormat="1" ht="30.75">
      <c r="A976" s="268">
        <v>57.04</v>
      </c>
      <c r="B976" s="243" t="s">
        <v>664</v>
      </c>
      <c r="C976" s="104">
        <v>750</v>
      </c>
      <c r="D976" s="208" t="s">
        <v>651</v>
      </c>
      <c r="E976" s="106"/>
      <c r="F976" s="106"/>
      <c r="G976" s="212"/>
    </row>
    <row r="977" spans="1:7" s="193" customFormat="1" ht="30.75">
      <c r="A977" s="268">
        <v>57.05</v>
      </c>
      <c r="B977" s="243" t="s">
        <v>665</v>
      </c>
      <c r="C977" s="104">
        <v>400</v>
      </c>
      <c r="D977" s="208" t="s">
        <v>651</v>
      </c>
      <c r="E977" s="106"/>
      <c r="F977" s="106"/>
      <c r="G977" s="212"/>
    </row>
    <row r="978" spans="1:7" s="193" customFormat="1" ht="15.75">
      <c r="A978" s="268">
        <v>57.06</v>
      </c>
      <c r="B978" s="243" t="s">
        <v>666</v>
      </c>
      <c r="C978" s="106">
        <v>1500</v>
      </c>
      <c r="D978" s="208" t="s">
        <v>651</v>
      </c>
      <c r="E978" s="106"/>
      <c r="F978" s="106"/>
      <c r="G978" s="212"/>
    </row>
    <row r="979" spans="1:7" s="193" customFormat="1" ht="15.75">
      <c r="A979" s="268">
        <v>57.07</v>
      </c>
      <c r="B979" s="243" t="s">
        <v>667</v>
      </c>
      <c r="C979" s="106">
        <v>200</v>
      </c>
      <c r="D979" s="208" t="s">
        <v>651</v>
      </c>
      <c r="E979" s="106"/>
      <c r="F979" s="106"/>
      <c r="G979" s="212"/>
    </row>
    <row r="980" spans="1:7" s="193" customFormat="1" ht="15.75">
      <c r="A980" s="268">
        <v>57.08</v>
      </c>
      <c r="B980" s="243" t="s">
        <v>668</v>
      </c>
      <c r="C980" s="106">
        <v>360</v>
      </c>
      <c r="D980" s="208" t="s">
        <v>651</v>
      </c>
      <c r="E980" s="106"/>
      <c r="F980" s="106"/>
      <c r="G980" s="212"/>
    </row>
    <row r="981" spans="1:7" s="193" customFormat="1" ht="15.75">
      <c r="A981" s="268">
        <v>57.09</v>
      </c>
      <c r="B981" s="243" t="s">
        <v>669</v>
      </c>
      <c r="C981" s="106">
        <v>180</v>
      </c>
      <c r="D981" s="208" t="s">
        <v>651</v>
      </c>
      <c r="E981" s="106"/>
      <c r="F981" s="106"/>
      <c r="G981" s="212"/>
    </row>
    <row r="982" spans="1:7" s="193" customFormat="1" ht="75.75">
      <c r="A982" s="268">
        <v>57.1</v>
      </c>
      <c r="B982" s="243" t="s">
        <v>868</v>
      </c>
      <c r="C982" s="104">
        <v>1</v>
      </c>
      <c r="D982" s="208" t="s">
        <v>630</v>
      </c>
      <c r="E982" s="328"/>
      <c r="F982" s="106"/>
      <c r="G982" s="212"/>
    </row>
    <row r="983" spans="1:7" s="193" customFormat="1" ht="60.75">
      <c r="A983" s="268">
        <v>57.11</v>
      </c>
      <c r="B983" s="243" t="s">
        <v>869</v>
      </c>
      <c r="C983" s="104">
        <v>1</v>
      </c>
      <c r="D983" s="208" t="s">
        <v>630</v>
      </c>
      <c r="E983" s="328"/>
      <c r="F983" s="106"/>
      <c r="G983" s="212"/>
    </row>
    <row r="984" spans="1:7" s="193" customFormat="1" ht="60.75">
      <c r="A984" s="268">
        <v>57.12</v>
      </c>
      <c r="B984" s="243" t="s">
        <v>862</v>
      </c>
      <c r="C984" s="104">
        <v>2</v>
      </c>
      <c r="D984" s="208" t="s">
        <v>630</v>
      </c>
      <c r="E984" s="328"/>
      <c r="F984" s="106"/>
      <c r="G984" s="212"/>
    </row>
    <row r="985" spans="1:7" s="193" customFormat="1" ht="60.75">
      <c r="A985" s="268">
        <v>57.13</v>
      </c>
      <c r="B985" s="243" t="s">
        <v>863</v>
      </c>
      <c r="C985" s="104">
        <v>2</v>
      </c>
      <c r="D985" s="208" t="s">
        <v>630</v>
      </c>
      <c r="E985" s="106"/>
      <c r="F985" s="106"/>
      <c r="G985" s="212"/>
    </row>
    <row r="986" spans="1:7" s="193" customFormat="1" ht="60.75">
      <c r="A986" s="268">
        <v>57.14</v>
      </c>
      <c r="B986" s="243" t="s">
        <v>864</v>
      </c>
      <c r="C986" s="104">
        <v>1</v>
      </c>
      <c r="D986" s="208" t="s">
        <v>630</v>
      </c>
      <c r="E986" s="106"/>
      <c r="F986" s="106"/>
      <c r="G986" s="212"/>
    </row>
    <row r="987" spans="1:7" s="193" customFormat="1" ht="45.75">
      <c r="A987" s="268">
        <v>57.15</v>
      </c>
      <c r="B987" s="243" t="s">
        <v>857</v>
      </c>
      <c r="C987" s="104">
        <v>8</v>
      </c>
      <c r="D987" s="208" t="s">
        <v>630</v>
      </c>
      <c r="E987" s="106"/>
      <c r="F987" s="106"/>
      <c r="G987" s="212"/>
    </row>
    <row r="988" spans="1:7" s="193" customFormat="1" ht="45.75">
      <c r="A988" s="268">
        <v>57.16</v>
      </c>
      <c r="B988" s="243" t="s">
        <v>858</v>
      </c>
      <c r="C988" s="104">
        <v>6</v>
      </c>
      <c r="D988" s="208" t="s">
        <v>630</v>
      </c>
      <c r="E988" s="106"/>
      <c r="F988" s="106"/>
      <c r="G988" s="212"/>
    </row>
    <row r="989" spans="1:7" s="193" customFormat="1" ht="45.75">
      <c r="A989" s="268">
        <v>57.17</v>
      </c>
      <c r="B989" s="243" t="s">
        <v>859</v>
      </c>
      <c r="C989" s="104">
        <v>1</v>
      </c>
      <c r="D989" s="208" t="s">
        <v>630</v>
      </c>
      <c r="E989" s="106"/>
      <c r="F989" s="106"/>
      <c r="G989" s="212"/>
    </row>
    <row r="990" spans="1:7" s="193" customFormat="1" ht="45.75">
      <c r="A990" s="268">
        <v>57.18</v>
      </c>
      <c r="B990" s="243" t="s">
        <v>860</v>
      </c>
      <c r="C990" s="104">
        <v>20</v>
      </c>
      <c r="D990" s="208" t="s">
        <v>630</v>
      </c>
      <c r="E990" s="106"/>
      <c r="F990" s="106"/>
      <c r="G990" s="212"/>
    </row>
    <row r="991" spans="1:7" s="193" customFormat="1" ht="16.5" thickBot="1">
      <c r="A991" s="268">
        <v>57.19</v>
      </c>
      <c r="B991" s="243" t="s">
        <v>670</v>
      </c>
      <c r="C991" s="104">
        <v>1</v>
      </c>
      <c r="D991" s="105" t="s">
        <v>29</v>
      </c>
      <c r="E991" s="106"/>
      <c r="F991" s="277"/>
      <c r="G991" s="216"/>
    </row>
    <row r="992" spans="1:7" s="193" customFormat="1" ht="16.5" thickBot="1">
      <c r="A992" s="270"/>
      <c r="B992" s="305"/>
      <c r="C992" s="288"/>
      <c r="D992" s="195"/>
      <c r="E992" s="278"/>
      <c r="F992" s="289" t="s">
        <v>4</v>
      </c>
      <c r="G992" s="223">
        <f>SUM(F973:F991)</f>
        <v>0</v>
      </c>
    </row>
    <row r="993" spans="1:7" s="193" customFormat="1" ht="16.5" thickBot="1">
      <c r="A993" s="265">
        <v>58</v>
      </c>
      <c r="B993" s="306" t="s">
        <v>671</v>
      </c>
      <c r="C993" s="290"/>
      <c r="D993" s="203"/>
      <c r="E993" s="290"/>
      <c r="F993" s="290"/>
      <c r="G993" s="221"/>
    </row>
    <row r="994" spans="1:7" s="193" customFormat="1" ht="15.75">
      <c r="A994" s="271" t="s">
        <v>0</v>
      </c>
      <c r="B994" s="266" t="s">
        <v>1</v>
      </c>
      <c r="C994" s="291" t="s">
        <v>72</v>
      </c>
      <c r="D994" s="207" t="s">
        <v>2</v>
      </c>
      <c r="E994" s="291" t="s">
        <v>71</v>
      </c>
      <c r="F994" s="291" t="s">
        <v>3</v>
      </c>
      <c r="G994" s="206" t="s">
        <v>4</v>
      </c>
    </row>
    <row r="995" spans="1:7" s="193" customFormat="1" ht="30.75">
      <c r="A995" s="268">
        <v>58.01</v>
      </c>
      <c r="B995" s="243" t="s">
        <v>672</v>
      </c>
      <c r="C995" s="104">
        <v>1</v>
      </c>
      <c r="D995" s="208" t="s">
        <v>630</v>
      </c>
      <c r="E995" s="106"/>
      <c r="F995" s="106"/>
      <c r="G995" s="212"/>
    </row>
    <row r="996" spans="1:7" s="193" customFormat="1" ht="15.75">
      <c r="A996" s="268">
        <v>58.02</v>
      </c>
      <c r="B996" s="243" t="s">
        <v>673</v>
      </c>
      <c r="C996" s="104">
        <v>800</v>
      </c>
      <c r="D996" s="208" t="s">
        <v>651</v>
      </c>
      <c r="E996" s="106"/>
      <c r="F996" s="106"/>
      <c r="G996" s="212"/>
    </row>
    <row r="997" spans="1:7" s="193" customFormat="1" ht="15.75">
      <c r="A997" s="268">
        <v>58.03</v>
      </c>
      <c r="B997" s="243" t="s">
        <v>674</v>
      </c>
      <c r="C997" s="104">
        <v>3</v>
      </c>
      <c r="D997" s="208" t="s">
        <v>630</v>
      </c>
      <c r="E997" s="106"/>
      <c r="F997" s="106"/>
      <c r="G997" s="212"/>
    </row>
    <row r="998" spans="1:7" s="193" customFormat="1" ht="15.75">
      <c r="A998" s="268">
        <v>58.04</v>
      </c>
      <c r="B998" s="243" t="s">
        <v>675</v>
      </c>
      <c r="C998" s="104">
        <v>2</v>
      </c>
      <c r="D998" s="208" t="s">
        <v>630</v>
      </c>
      <c r="E998" s="106"/>
      <c r="F998" s="106"/>
      <c r="G998" s="212"/>
    </row>
    <row r="999" spans="1:7" s="193" customFormat="1" ht="15.75">
      <c r="A999" s="268">
        <v>58.05</v>
      </c>
      <c r="B999" s="243" t="s">
        <v>676</v>
      </c>
      <c r="C999" s="104">
        <v>150</v>
      </c>
      <c r="D999" s="208" t="s">
        <v>677</v>
      </c>
      <c r="E999" s="106"/>
      <c r="F999" s="106"/>
      <c r="G999" s="212"/>
    </row>
    <row r="1000" spans="1:7" s="193" customFormat="1" ht="15.75">
      <c r="A1000" s="268">
        <v>58.06</v>
      </c>
      <c r="B1000" s="243" t="s">
        <v>678</v>
      </c>
      <c r="C1000" s="104">
        <v>2</v>
      </c>
      <c r="D1000" s="208" t="s">
        <v>630</v>
      </c>
      <c r="E1000" s="106"/>
      <c r="F1000" s="106"/>
      <c r="G1000" s="212"/>
    </row>
    <row r="1001" spans="1:7" s="193" customFormat="1" ht="15.75">
      <c r="A1001" s="268">
        <v>58.07</v>
      </c>
      <c r="B1001" s="243" t="s">
        <v>679</v>
      </c>
      <c r="C1001" s="104">
        <v>3</v>
      </c>
      <c r="D1001" s="208" t="s">
        <v>630</v>
      </c>
      <c r="E1001" s="106"/>
      <c r="F1001" s="106"/>
      <c r="G1001" s="212"/>
    </row>
    <row r="1002" spans="1:7" s="193" customFormat="1" ht="15.75">
      <c r="A1002" s="268">
        <v>58.08</v>
      </c>
      <c r="B1002" s="243" t="s">
        <v>680</v>
      </c>
      <c r="C1002" s="104">
        <v>4</v>
      </c>
      <c r="D1002" s="208" t="s">
        <v>630</v>
      </c>
      <c r="E1002" s="106"/>
      <c r="F1002" s="106"/>
      <c r="G1002" s="212"/>
    </row>
    <row r="1003" spans="1:7" s="193" customFormat="1" ht="15.75">
      <c r="A1003" s="268">
        <v>58.09</v>
      </c>
      <c r="B1003" s="243" t="s">
        <v>681</v>
      </c>
      <c r="C1003" s="104">
        <v>3</v>
      </c>
      <c r="D1003" s="208" t="s">
        <v>630</v>
      </c>
      <c r="E1003" s="106"/>
      <c r="F1003" s="106"/>
      <c r="G1003" s="212"/>
    </row>
    <row r="1004" spans="1:7" s="193" customFormat="1" ht="15.75">
      <c r="A1004" s="268">
        <v>58.1</v>
      </c>
      <c r="B1004" s="243" t="s">
        <v>682</v>
      </c>
      <c r="C1004" s="104">
        <v>3</v>
      </c>
      <c r="D1004" s="208" t="s">
        <v>630</v>
      </c>
      <c r="E1004" s="106"/>
      <c r="F1004" s="106"/>
      <c r="G1004" s="212"/>
    </row>
    <row r="1005" spans="1:7" s="193" customFormat="1" ht="30.75">
      <c r="A1005" s="268">
        <v>58.11</v>
      </c>
      <c r="B1005" s="243" t="s">
        <v>683</v>
      </c>
      <c r="C1005" s="104">
        <v>6</v>
      </c>
      <c r="D1005" s="208" t="s">
        <v>630</v>
      </c>
      <c r="E1005" s="106"/>
      <c r="F1005" s="106"/>
      <c r="G1005" s="212"/>
    </row>
    <row r="1006" spans="1:7" s="193" customFormat="1" ht="30.75">
      <c r="A1006" s="268">
        <v>58.120000000000097</v>
      </c>
      <c r="B1006" s="243" t="s">
        <v>684</v>
      </c>
      <c r="C1006" s="104">
        <v>2</v>
      </c>
      <c r="D1006" s="208" t="s">
        <v>630</v>
      </c>
      <c r="E1006" s="106"/>
      <c r="F1006" s="106"/>
      <c r="G1006" s="212"/>
    </row>
    <row r="1007" spans="1:7" s="193" customFormat="1" ht="15.75">
      <c r="A1007" s="268">
        <v>58.130000000000102</v>
      </c>
      <c r="B1007" s="243" t="s">
        <v>685</v>
      </c>
      <c r="C1007" s="104">
        <v>1</v>
      </c>
      <c r="D1007" s="208" t="s">
        <v>630</v>
      </c>
      <c r="E1007" s="106"/>
      <c r="F1007" s="106"/>
      <c r="G1007" s="212"/>
    </row>
    <row r="1008" spans="1:7" s="193" customFormat="1" ht="15.75">
      <c r="A1008" s="268">
        <v>58.1400000000001</v>
      </c>
      <c r="B1008" s="243" t="s">
        <v>686</v>
      </c>
      <c r="C1008" s="104">
        <v>12</v>
      </c>
      <c r="D1008" s="208" t="s">
        <v>630</v>
      </c>
      <c r="E1008" s="106"/>
      <c r="F1008" s="106"/>
      <c r="G1008" s="212"/>
    </row>
    <row r="1009" spans="1:7" s="193" customFormat="1" ht="15.75">
      <c r="A1009" s="268">
        <v>58.150000000000098</v>
      </c>
      <c r="B1009" s="243" t="s">
        <v>687</v>
      </c>
      <c r="C1009" s="104">
        <v>2</v>
      </c>
      <c r="D1009" s="208" t="s">
        <v>630</v>
      </c>
      <c r="E1009" s="106"/>
      <c r="F1009" s="106"/>
      <c r="G1009" s="212"/>
    </row>
    <row r="1010" spans="1:7" s="193" customFormat="1" ht="15.75">
      <c r="A1010" s="268">
        <v>58.160000000000103</v>
      </c>
      <c r="B1010" s="243" t="s">
        <v>688</v>
      </c>
      <c r="C1010" s="104">
        <v>10</v>
      </c>
      <c r="D1010" s="208" t="s">
        <v>630</v>
      </c>
      <c r="E1010" s="106"/>
      <c r="F1010" s="106"/>
      <c r="G1010" s="212"/>
    </row>
    <row r="1011" spans="1:7" s="193" customFormat="1" ht="15.75">
      <c r="A1011" s="268">
        <v>58.170000000000101</v>
      </c>
      <c r="B1011" s="243" t="s">
        <v>689</v>
      </c>
      <c r="C1011" s="104">
        <v>1</v>
      </c>
      <c r="D1011" s="208" t="s">
        <v>630</v>
      </c>
      <c r="E1011" s="106"/>
      <c r="F1011" s="106"/>
      <c r="G1011" s="212"/>
    </row>
    <row r="1012" spans="1:7" s="193" customFormat="1" ht="30.75">
      <c r="A1012" s="268">
        <v>58.180000000000099</v>
      </c>
      <c r="B1012" s="243" t="s">
        <v>690</v>
      </c>
      <c r="C1012" s="104">
        <v>4</v>
      </c>
      <c r="D1012" s="208" t="s">
        <v>630</v>
      </c>
      <c r="E1012" s="106"/>
      <c r="F1012" s="106"/>
      <c r="G1012" s="212"/>
    </row>
    <row r="1013" spans="1:7" s="193" customFormat="1" ht="15.75">
      <c r="A1013" s="268"/>
      <c r="B1013" s="243" t="s">
        <v>819</v>
      </c>
      <c r="C1013" s="104">
        <v>4</v>
      </c>
      <c r="D1013" s="208" t="s">
        <v>630</v>
      </c>
      <c r="E1013" s="106"/>
      <c r="F1013" s="106"/>
      <c r="G1013" s="212"/>
    </row>
    <row r="1014" spans="1:7" s="193" customFormat="1" ht="30.75">
      <c r="A1014" s="268"/>
      <c r="B1014" s="243" t="s">
        <v>820</v>
      </c>
      <c r="C1014" s="104">
        <v>4</v>
      </c>
      <c r="D1014" s="208" t="s">
        <v>630</v>
      </c>
      <c r="E1014" s="106"/>
      <c r="F1014" s="106"/>
      <c r="G1014" s="212"/>
    </row>
    <row r="1015" spans="1:7" s="193" customFormat="1" ht="15.75">
      <c r="A1015" s="268">
        <v>58.190000000000097</v>
      </c>
      <c r="B1015" s="243" t="s">
        <v>691</v>
      </c>
      <c r="C1015" s="104">
        <v>8</v>
      </c>
      <c r="D1015" s="208" t="s">
        <v>630</v>
      </c>
      <c r="E1015" s="106"/>
      <c r="F1015" s="106"/>
      <c r="G1015" s="212"/>
    </row>
    <row r="1016" spans="1:7" s="193" customFormat="1" ht="15.75">
      <c r="A1016" s="268">
        <v>58.200000000000102</v>
      </c>
      <c r="B1016" s="243" t="s">
        <v>692</v>
      </c>
      <c r="C1016" s="104">
        <v>8</v>
      </c>
      <c r="D1016" s="208" t="s">
        <v>630</v>
      </c>
      <c r="E1016" s="106"/>
      <c r="F1016" s="106"/>
      <c r="G1016" s="212"/>
    </row>
    <row r="1017" spans="1:7" s="193" customFormat="1" ht="15.75">
      <c r="A1017" s="268">
        <v>58.2100000000001</v>
      </c>
      <c r="B1017" s="243" t="s">
        <v>693</v>
      </c>
      <c r="C1017" s="104">
        <v>2</v>
      </c>
      <c r="D1017" s="208" t="s">
        <v>630</v>
      </c>
      <c r="E1017" s="106"/>
      <c r="F1017" s="106"/>
      <c r="G1017" s="212"/>
    </row>
    <row r="1018" spans="1:7" s="193" customFormat="1" ht="15.75">
      <c r="A1018" s="268">
        <v>58.220000000000098</v>
      </c>
      <c r="B1018" s="243" t="s">
        <v>694</v>
      </c>
      <c r="C1018" s="104">
        <v>20</v>
      </c>
      <c r="D1018" s="208" t="s">
        <v>630</v>
      </c>
      <c r="E1018" s="106"/>
      <c r="F1018" s="106"/>
      <c r="G1018" s="212"/>
    </row>
    <row r="1019" spans="1:7" s="193" customFormat="1" ht="15.75">
      <c r="A1019" s="268">
        <v>58.230000000000103</v>
      </c>
      <c r="B1019" s="243" t="s">
        <v>695</v>
      </c>
      <c r="C1019" s="104">
        <v>8</v>
      </c>
      <c r="D1019" s="208" t="s">
        <v>630</v>
      </c>
      <c r="E1019" s="106"/>
      <c r="F1019" s="106"/>
      <c r="G1019" s="212"/>
    </row>
    <row r="1020" spans="1:7" s="193" customFormat="1" ht="30.75">
      <c r="A1020" s="268">
        <v>58.240000000000101</v>
      </c>
      <c r="B1020" s="243" t="s">
        <v>696</v>
      </c>
      <c r="C1020" s="104">
        <v>8</v>
      </c>
      <c r="D1020" s="208" t="s">
        <v>630</v>
      </c>
      <c r="E1020" s="106"/>
      <c r="F1020" s="106"/>
      <c r="G1020" s="212"/>
    </row>
    <row r="1021" spans="1:7" s="193" customFormat="1" ht="15.75">
      <c r="A1021" s="268">
        <v>58.250000000000099</v>
      </c>
      <c r="B1021" s="243" t="s">
        <v>697</v>
      </c>
      <c r="C1021" s="104">
        <v>12</v>
      </c>
      <c r="D1021" s="208" t="s">
        <v>630</v>
      </c>
      <c r="E1021" s="106"/>
      <c r="F1021" s="106"/>
      <c r="G1021" s="212"/>
    </row>
    <row r="1022" spans="1:7" s="193" customFormat="1" ht="15.75">
      <c r="A1022" s="268">
        <v>58.260000000000097</v>
      </c>
      <c r="B1022" s="243" t="s">
        <v>698</v>
      </c>
      <c r="C1022" s="104">
        <v>6</v>
      </c>
      <c r="D1022" s="208" t="s">
        <v>630</v>
      </c>
      <c r="E1022" s="106"/>
      <c r="F1022" s="106"/>
      <c r="G1022" s="212"/>
    </row>
    <row r="1023" spans="1:7" s="193" customFormat="1" ht="15.75">
      <c r="A1023" s="268">
        <v>58.270000000000103</v>
      </c>
      <c r="B1023" s="243" t="s">
        <v>699</v>
      </c>
      <c r="C1023" s="104">
        <v>6</v>
      </c>
      <c r="D1023" s="208" t="s">
        <v>630</v>
      </c>
      <c r="E1023" s="106"/>
      <c r="F1023" s="106"/>
      <c r="G1023" s="212"/>
    </row>
    <row r="1024" spans="1:7" s="193" customFormat="1" ht="15.75">
      <c r="A1024" s="268">
        <v>58.280000000000101</v>
      </c>
      <c r="B1024" s="243" t="s">
        <v>700</v>
      </c>
      <c r="C1024" s="104">
        <v>2</v>
      </c>
      <c r="D1024" s="208" t="s">
        <v>630</v>
      </c>
      <c r="E1024" s="106"/>
      <c r="F1024" s="106"/>
      <c r="G1024" s="212"/>
    </row>
    <row r="1025" spans="1:7" s="193" customFormat="1" ht="15.75">
      <c r="A1025" s="268">
        <v>58.290000000000099</v>
      </c>
      <c r="B1025" s="243" t="s">
        <v>701</v>
      </c>
      <c r="C1025" s="104">
        <v>0.25</v>
      </c>
      <c r="D1025" s="208" t="s">
        <v>702</v>
      </c>
      <c r="E1025" s="106"/>
      <c r="F1025" s="106"/>
      <c r="G1025" s="212"/>
    </row>
    <row r="1026" spans="1:7" s="193" customFormat="1" ht="15.75">
      <c r="A1026" s="268">
        <v>58.300000000000097</v>
      </c>
      <c r="B1026" s="243" t="s">
        <v>703</v>
      </c>
      <c r="C1026" s="104">
        <v>3</v>
      </c>
      <c r="D1026" s="208" t="s">
        <v>630</v>
      </c>
      <c r="E1026" s="106"/>
      <c r="F1026" s="106"/>
      <c r="G1026" s="212"/>
    </row>
    <row r="1027" spans="1:7" s="193" customFormat="1" ht="15.75">
      <c r="A1027" s="268">
        <v>58.310000000000201</v>
      </c>
      <c r="B1027" s="243" t="s">
        <v>704</v>
      </c>
      <c r="C1027" s="104">
        <v>1</v>
      </c>
      <c r="D1027" s="208" t="s">
        <v>630</v>
      </c>
      <c r="E1027" s="106"/>
      <c r="F1027" s="106"/>
      <c r="G1027" s="212"/>
    </row>
    <row r="1028" spans="1:7" s="193" customFormat="1" ht="15.75">
      <c r="A1028" s="268">
        <v>58.320000000000199</v>
      </c>
      <c r="B1028" s="243" t="s">
        <v>705</v>
      </c>
      <c r="C1028" s="104">
        <v>1</v>
      </c>
      <c r="D1028" s="208" t="s">
        <v>630</v>
      </c>
      <c r="E1028" s="106"/>
      <c r="F1028" s="106"/>
      <c r="G1028" s="212"/>
    </row>
    <row r="1029" spans="1:7" s="193" customFormat="1" ht="15.75">
      <c r="A1029" s="268">
        <v>58.330000000000197</v>
      </c>
      <c r="B1029" s="243" t="s">
        <v>706</v>
      </c>
      <c r="C1029" s="104">
        <v>1</v>
      </c>
      <c r="D1029" s="208" t="s">
        <v>630</v>
      </c>
      <c r="E1029" s="106"/>
      <c r="F1029" s="106"/>
      <c r="G1029" s="212"/>
    </row>
    <row r="1030" spans="1:7" s="193" customFormat="1" ht="15.75">
      <c r="A1030" s="268">
        <v>58.340000000000202</v>
      </c>
      <c r="B1030" s="243" t="s">
        <v>707</v>
      </c>
      <c r="C1030" s="104">
        <v>3</v>
      </c>
      <c r="D1030" s="208" t="s">
        <v>630</v>
      </c>
      <c r="E1030" s="106"/>
      <c r="F1030" s="106"/>
      <c r="G1030" s="212"/>
    </row>
    <row r="1031" spans="1:7" s="193" customFormat="1" ht="15.75">
      <c r="A1031" s="268">
        <v>58.3500000000002</v>
      </c>
      <c r="B1031" s="243" t="s">
        <v>708</v>
      </c>
      <c r="C1031" s="104">
        <v>2</v>
      </c>
      <c r="D1031" s="208" t="s">
        <v>630</v>
      </c>
      <c r="E1031" s="106"/>
      <c r="F1031" s="106"/>
      <c r="G1031" s="212"/>
    </row>
    <row r="1032" spans="1:7" s="193" customFormat="1" ht="15.75">
      <c r="A1032" s="268">
        <v>58.360000000000198</v>
      </c>
      <c r="B1032" s="243" t="s">
        <v>709</v>
      </c>
      <c r="C1032" s="104">
        <v>3</v>
      </c>
      <c r="D1032" s="208" t="s">
        <v>630</v>
      </c>
      <c r="E1032" s="106"/>
      <c r="F1032" s="106"/>
      <c r="G1032" s="212"/>
    </row>
    <row r="1033" spans="1:7" s="193" customFormat="1" ht="15.75">
      <c r="A1033" s="268">
        <v>58.370000000000203</v>
      </c>
      <c r="B1033" s="243" t="s">
        <v>710</v>
      </c>
      <c r="C1033" s="104">
        <v>1</v>
      </c>
      <c r="D1033" s="208" t="s">
        <v>711</v>
      </c>
      <c r="E1033" s="106"/>
      <c r="F1033" s="106"/>
      <c r="G1033" s="212"/>
    </row>
    <row r="1034" spans="1:7" s="193" customFormat="1" ht="15.75">
      <c r="A1034" s="268">
        <v>58.380000000000202</v>
      </c>
      <c r="B1034" s="243" t="s">
        <v>712</v>
      </c>
      <c r="C1034" s="106">
        <v>1</v>
      </c>
      <c r="D1034" s="105" t="s">
        <v>630</v>
      </c>
      <c r="E1034" s="146"/>
      <c r="F1034" s="106"/>
      <c r="G1034" s="224"/>
    </row>
    <row r="1035" spans="1:7" s="193" customFormat="1" ht="15.75">
      <c r="A1035" s="268">
        <v>58.3900000000002</v>
      </c>
      <c r="B1035" s="243" t="s">
        <v>713</v>
      </c>
      <c r="C1035" s="106">
        <v>20</v>
      </c>
      <c r="D1035" s="105" t="s">
        <v>19</v>
      </c>
      <c r="E1035" s="106"/>
      <c r="F1035" s="106"/>
      <c r="G1035" s="224"/>
    </row>
    <row r="1036" spans="1:7" s="193" customFormat="1" ht="15.75">
      <c r="A1036" s="268">
        <v>58.400000000000198</v>
      </c>
      <c r="B1036" s="243" t="s">
        <v>714</v>
      </c>
      <c r="C1036" s="104">
        <v>1</v>
      </c>
      <c r="D1036" s="208" t="s">
        <v>19</v>
      </c>
      <c r="E1036" s="106"/>
      <c r="F1036" s="106"/>
      <c r="G1036" s="212"/>
    </row>
    <row r="1037" spans="1:7" s="193" customFormat="1" ht="16.5" thickBot="1">
      <c r="A1037" s="268">
        <v>58.410000000000203</v>
      </c>
      <c r="B1037" s="243" t="s">
        <v>817</v>
      </c>
      <c r="C1037" s="104">
        <v>1</v>
      </c>
      <c r="D1037" s="105" t="s">
        <v>2</v>
      </c>
      <c r="E1037" s="106"/>
      <c r="F1037" s="106"/>
      <c r="G1037" s="224"/>
    </row>
    <row r="1038" spans="1:7" s="193" customFormat="1" ht="16.5" thickBot="1">
      <c r="A1038" s="272"/>
      <c r="B1038" s="305"/>
      <c r="C1038" s="288"/>
      <c r="D1038" s="195"/>
      <c r="E1038" s="278"/>
      <c r="F1038" s="289" t="s">
        <v>4</v>
      </c>
      <c r="G1038" s="223">
        <f>SUM(F995:F1037)</f>
        <v>0</v>
      </c>
    </row>
    <row r="1039" spans="1:7" s="193" customFormat="1" ht="16.5" thickBot="1">
      <c r="A1039" s="265">
        <v>59</v>
      </c>
      <c r="B1039" s="306" t="s">
        <v>715</v>
      </c>
      <c r="C1039" s="290"/>
      <c r="D1039" s="203"/>
      <c r="E1039" s="290"/>
      <c r="F1039" s="290"/>
      <c r="G1039" s="221"/>
    </row>
    <row r="1040" spans="1:7" s="193" customFormat="1" ht="15.75">
      <c r="A1040" s="271" t="s">
        <v>0</v>
      </c>
      <c r="B1040" s="266" t="s">
        <v>1</v>
      </c>
      <c r="C1040" s="291" t="s">
        <v>72</v>
      </c>
      <c r="D1040" s="207" t="s">
        <v>2</v>
      </c>
      <c r="E1040" s="291" t="s">
        <v>71</v>
      </c>
      <c r="F1040" s="291" t="s">
        <v>3</v>
      </c>
      <c r="G1040" s="206" t="s">
        <v>4</v>
      </c>
    </row>
    <row r="1041" spans="1:7" s="193" customFormat="1" ht="30.75">
      <c r="A1041" s="268">
        <v>59.01</v>
      </c>
      <c r="B1041" s="243" t="s">
        <v>716</v>
      </c>
      <c r="C1041" s="104">
        <v>1</v>
      </c>
      <c r="D1041" s="208" t="s">
        <v>630</v>
      </c>
      <c r="E1041" s="106"/>
      <c r="F1041" s="106"/>
      <c r="G1041" s="212"/>
    </row>
    <row r="1042" spans="1:7" s="193" customFormat="1" ht="15.75">
      <c r="A1042" s="268">
        <v>59.02</v>
      </c>
      <c r="B1042" s="243" t="s">
        <v>717</v>
      </c>
      <c r="C1042" s="104">
        <v>1</v>
      </c>
      <c r="D1042" s="208" t="s">
        <v>630</v>
      </c>
      <c r="E1042" s="106"/>
      <c r="F1042" s="106"/>
      <c r="G1042" s="212"/>
    </row>
    <row r="1043" spans="1:7" s="193" customFormat="1" ht="30.75">
      <c r="A1043" s="268">
        <v>59.03</v>
      </c>
      <c r="B1043" s="243" t="s">
        <v>718</v>
      </c>
      <c r="C1043" s="104">
        <v>1</v>
      </c>
      <c r="D1043" s="208" t="s">
        <v>630</v>
      </c>
      <c r="E1043" s="106"/>
      <c r="F1043" s="106"/>
      <c r="G1043" s="212"/>
    </row>
    <row r="1044" spans="1:7" s="193" customFormat="1" ht="15.75" thickBot="1">
      <c r="A1044" s="268">
        <v>59.04</v>
      </c>
      <c r="B1044" s="243" t="s">
        <v>719</v>
      </c>
      <c r="C1044" s="104">
        <v>1</v>
      </c>
      <c r="D1044" s="105" t="s">
        <v>720</v>
      </c>
      <c r="E1044" s="106"/>
      <c r="F1044" s="277"/>
      <c r="G1044" s="225"/>
    </row>
    <row r="1045" spans="1:7" s="193" customFormat="1" ht="16.5" thickBot="1">
      <c r="A1045" s="270"/>
      <c r="B1045" s="305"/>
      <c r="C1045" s="288"/>
      <c r="D1045" s="195"/>
      <c r="E1045" s="278"/>
      <c r="F1045" s="289" t="s">
        <v>661</v>
      </c>
      <c r="G1045" s="223">
        <f>SUM(F1041:F1044)</f>
        <v>0</v>
      </c>
    </row>
    <row r="1046" spans="1:7" s="193" customFormat="1" ht="16.5" thickBot="1">
      <c r="A1046" s="265">
        <v>60</v>
      </c>
      <c r="B1046" s="306" t="s">
        <v>721</v>
      </c>
      <c r="C1046" s="290"/>
      <c r="D1046" s="203"/>
      <c r="E1046" s="290"/>
      <c r="F1046" s="290"/>
      <c r="G1046" s="221"/>
    </row>
    <row r="1047" spans="1:7" s="193" customFormat="1" ht="16.5" thickBot="1">
      <c r="A1047" s="271" t="s">
        <v>0</v>
      </c>
      <c r="B1047" s="266" t="s">
        <v>1</v>
      </c>
      <c r="C1047" s="291" t="s">
        <v>72</v>
      </c>
      <c r="D1047" s="207" t="s">
        <v>2</v>
      </c>
      <c r="E1047" s="291" t="s">
        <v>71</v>
      </c>
      <c r="F1047" s="291" t="s">
        <v>3</v>
      </c>
      <c r="G1047" s="206" t="s">
        <v>4</v>
      </c>
    </row>
    <row r="1048" spans="1:7" s="193" customFormat="1" ht="270.75">
      <c r="A1048" s="323">
        <f>A1046+0.01</f>
        <v>60.01</v>
      </c>
      <c r="B1048" s="307" t="s">
        <v>852</v>
      </c>
      <c r="C1048" s="321">
        <v>30</v>
      </c>
      <c r="D1048" s="319" t="s">
        <v>851</v>
      </c>
      <c r="E1048" s="320"/>
      <c r="F1048" s="320"/>
      <c r="G1048" s="226"/>
    </row>
    <row r="1049" spans="1:7" s="193" customFormat="1" ht="15.75">
      <c r="A1049" s="268">
        <f>A1048+0.01</f>
        <v>60.019999999999996</v>
      </c>
      <c r="B1049" s="243" t="s">
        <v>722</v>
      </c>
      <c r="C1049" s="104">
        <v>8</v>
      </c>
      <c r="D1049" s="26" t="s">
        <v>630</v>
      </c>
      <c r="E1049" s="106"/>
      <c r="F1049" s="106"/>
      <c r="G1049" s="212"/>
    </row>
    <row r="1050" spans="1:7" s="193" customFormat="1" ht="15.75">
      <c r="A1050" s="268">
        <f t="shared" ref="A1050:A1079" si="1">A1049+0.01</f>
        <v>60.029999999999994</v>
      </c>
      <c r="B1050" s="243" t="s">
        <v>723</v>
      </c>
      <c r="C1050" s="104">
        <v>20</v>
      </c>
      <c r="D1050" s="26" t="s">
        <v>651</v>
      </c>
      <c r="E1050" s="106"/>
      <c r="F1050" s="106"/>
      <c r="G1050" s="212"/>
    </row>
    <row r="1051" spans="1:7" s="193" customFormat="1" ht="15.75">
      <c r="A1051" s="268">
        <f t="shared" si="1"/>
        <v>60.039999999999992</v>
      </c>
      <c r="B1051" s="243" t="s">
        <v>724</v>
      </c>
      <c r="C1051" s="104">
        <v>500</v>
      </c>
      <c r="D1051" s="26" t="s">
        <v>651</v>
      </c>
      <c r="E1051" s="106"/>
      <c r="F1051" s="106"/>
      <c r="G1051" s="212"/>
    </row>
    <row r="1052" spans="1:7" s="193" customFormat="1" ht="15.75">
      <c r="A1052" s="268">
        <f t="shared" si="1"/>
        <v>60.04999999999999</v>
      </c>
      <c r="B1052" s="243" t="s">
        <v>669</v>
      </c>
      <c r="C1052" s="104">
        <v>320</v>
      </c>
      <c r="D1052" s="26" t="s">
        <v>651</v>
      </c>
      <c r="E1052" s="106"/>
      <c r="F1052" s="106"/>
      <c r="G1052" s="212"/>
    </row>
    <row r="1053" spans="1:7" s="193" customFormat="1" ht="30.75">
      <c r="A1053" s="268">
        <f t="shared" si="1"/>
        <v>60.059999999999988</v>
      </c>
      <c r="B1053" s="243" t="s">
        <v>725</v>
      </c>
      <c r="C1053" s="104">
        <v>120</v>
      </c>
      <c r="D1053" s="26" t="s">
        <v>651</v>
      </c>
      <c r="E1053" s="106"/>
      <c r="F1053" s="106"/>
      <c r="G1053" s="212"/>
    </row>
    <row r="1054" spans="1:7" s="193" customFormat="1" ht="15.75">
      <c r="A1054" s="268">
        <f t="shared" si="1"/>
        <v>60.069999999999986</v>
      </c>
      <c r="B1054" s="243" t="s">
        <v>726</v>
      </c>
      <c r="C1054" s="104">
        <v>120</v>
      </c>
      <c r="D1054" s="26" t="s">
        <v>630</v>
      </c>
      <c r="E1054" s="106"/>
      <c r="F1054" s="106"/>
      <c r="G1054" s="212"/>
    </row>
    <row r="1055" spans="1:7" s="193" customFormat="1" ht="15.75">
      <c r="A1055" s="268">
        <f t="shared" si="1"/>
        <v>60.079999999999984</v>
      </c>
      <c r="B1055" s="243" t="s">
        <v>727</v>
      </c>
      <c r="C1055" s="104">
        <v>6</v>
      </c>
      <c r="D1055" s="26" t="s">
        <v>630</v>
      </c>
      <c r="E1055" s="106"/>
      <c r="F1055" s="106"/>
      <c r="G1055" s="212"/>
    </row>
    <row r="1056" spans="1:7" s="193" customFormat="1" ht="15.75">
      <c r="A1056" s="268">
        <f t="shared" si="1"/>
        <v>60.089999999999982</v>
      </c>
      <c r="B1056" s="243" t="s">
        <v>728</v>
      </c>
      <c r="C1056" s="104">
        <v>6</v>
      </c>
      <c r="D1056" s="26" t="s">
        <v>630</v>
      </c>
      <c r="E1056" s="106"/>
      <c r="F1056" s="106"/>
      <c r="G1056" s="212"/>
    </row>
    <row r="1057" spans="1:7" s="193" customFormat="1" ht="15.75">
      <c r="A1057" s="268">
        <f t="shared" si="1"/>
        <v>60.09999999999998</v>
      </c>
      <c r="B1057" s="243" t="s">
        <v>853</v>
      </c>
      <c r="C1057" s="104">
        <v>28</v>
      </c>
      <c r="D1057" s="26" t="s">
        <v>729</v>
      </c>
      <c r="E1057" s="106"/>
      <c r="F1057" s="106"/>
      <c r="G1057" s="212"/>
    </row>
    <row r="1058" spans="1:7" s="193" customFormat="1" ht="30.75">
      <c r="A1058" s="268">
        <f t="shared" si="1"/>
        <v>60.109999999999978</v>
      </c>
      <c r="B1058" s="243" t="s">
        <v>855</v>
      </c>
      <c r="C1058" s="104">
        <v>2</v>
      </c>
      <c r="D1058" s="26" t="s">
        <v>854</v>
      </c>
      <c r="E1058" s="106"/>
      <c r="F1058" s="106"/>
      <c r="G1058" s="212"/>
    </row>
    <row r="1059" spans="1:7" s="193" customFormat="1" ht="15.75">
      <c r="A1059" s="268">
        <f t="shared" si="1"/>
        <v>60.119999999999976</v>
      </c>
      <c r="B1059" s="243" t="s">
        <v>856</v>
      </c>
      <c r="C1059" s="104">
        <v>20</v>
      </c>
      <c r="D1059" s="26"/>
      <c r="E1059" s="106"/>
      <c r="F1059" s="106"/>
      <c r="G1059" s="212"/>
    </row>
    <row r="1060" spans="1:7" s="193" customFormat="1" ht="15.75">
      <c r="A1060" s="268">
        <f t="shared" si="1"/>
        <v>60.129999999999974</v>
      </c>
      <c r="B1060" s="243" t="s">
        <v>730</v>
      </c>
      <c r="C1060" s="104">
        <v>5</v>
      </c>
      <c r="D1060" s="26" t="s">
        <v>643</v>
      </c>
      <c r="E1060" s="106"/>
      <c r="F1060" s="106"/>
      <c r="G1060" s="212"/>
    </row>
    <row r="1061" spans="1:7" s="193" customFormat="1" ht="15.75">
      <c r="A1061" s="268">
        <f t="shared" si="1"/>
        <v>60.139999999999972</v>
      </c>
      <c r="B1061" s="243" t="s">
        <v>731</v>
      </c>
      <c r="C1061" s="104">
        <v>1</v>
      </c>
      <c r="D1061" s="26" t="s">
        <v>732</v>
      </c>
      <c r="E1061" s="106"/>
      <c r="F1061" s="106"/>
      <c r="G1061" s="212"/>
    </row>
    <row r="1062" spans="1:7" s="193" customFormat="1" ht="15.75">
      <c r="A1062" s="268">
        <f t="shared" si="1"/>
        <v>60.14999999999997</v>
      </c>
      <c r="B1062" s="243" t="s">
        <v>733</v>
      </c>
      <c r="C1062" s="104">
        <v>26</v>
      </c>
      <c r="D1062" s="26" t="s">
        <v>630</v>
      </c>
      <c r="E1062" s="106"/>
      <c r="F1062" s="106"/>
      <c r="G1062" s="212"/>
    </row>
    <row r="1063" spans="1:7" s="193" customFormat="1" ht="15.75">
      <c r="A1063" s="268">
        <f t="shared" si="1"/>
        <v>60.159999999999968</v>
      </c>
      <c r="B1063" s="243" t="s">
        <v>734</v>
      </c>
      <c r="C1063" s="104">
        <v>100</v>
      </c>
      <c r="D1063" s="26" t="s">
        <v>630</v>
      </c>
      <c r="E1063" s="106"/>
      <c r="F1063" s="106"/>
      <c r="G1063" s="212"/>
    </row>
    <row r="1064" spans="1:7" s="193" customFormat="1" ht="15.75">
      <c r="A1064" s="268">
        <f t="shared" si="1"/>
        <v>60.169999999999966</v>
      </c>
      <c r="B1064" s="243" t="s">
        <v>735</v>
      </c>
      <c r="C1064" s="104">
        <v>100</v>
      </c>
      <c r="D1064" s="26" t="s">
        <v>630</v>
      </c>
      <c r="E1064" s="106"/>
      <c r="F1064" s="106"/>
      <c r="G1064" s="212"/>
    </row>
    <row r="1065" spans="1:7" s="193" customFormat="1" ht="15.75">
      <c r="A1065" s="268">
        <f t="shared" si="1"/>
        <v>60.179999999999964</v>
      </c>
      <c r="B1065" s="243" t="s">
        <v>712</v>
      </c>
      <c r="C1065" s="104">
        <v>6</v>
      </c>
      <c r="D1065" s="26" t="s">
        <v>630</v>
      </c>
      <c r="E1065" s="106"/>
      <c r="F1065" s="106"/>
      <c r="G1065" s="212"/>
    </row>
    <row r="1066" spans="1:7" s="193" customFormat="1" ht="15.75">
      <c r="A1066" s="268">
        <f t="shared" si="1"/>
        <v>60.189999999999962</v>
      </c>
      <c r="B1066" s="243" t="s">
        <v>736</v>
      </c>
      <c r="C1066" s="104">
        <v>28</v>
      </c>
      <c r="D1066" s="26" t="s">
        <v>630</v>
      </c>
      <c r="E1066" s="106"/>
      <c r="F1066" s="106"/>
      <c r="G1066" s="212"/>
    </row>
    <row r="1067" spans="1:7" s="193" customFormat="1" ht="15.75">
      <c r="A1067" s="268">
        <f t="shared" si="1"/>
        <v>60.19999999999996</v>
      </c>
      <c r="B1067" s="243" t="s">
        <v>737</v>
      </c>
      <c r="C1067" s="104">
        <v>3</v>
      </c>
      <c r="D1067" s="26" t="s">
        <v>702</v>
      </c>
      <c r="E1067" s="106"/>
      <c r="F1067" s="106"/>
      <c r="G1067" s="212"/>
    </row>
    <row r="1068" spans="1:7" s="193" customFormat="1" ht="15.75">
      <c r="A1068" s="268">
        <f t="shared" si="1"/>
        <v>60.209999999999958</v>
      </c>
      <c r="B1068" s="243" t="s">
        <v>701</v>
      </c>
      <c r="C1068" s="104">
        <v>0.25</v>
      </c>
      <c r="D1068" s="26" t="s">
        <v>702</v>
      </c>
      <c r="E1068" s="106"/>
      <c r="F1068" s="106"/>
      <c r="G1068" s="212"/>
    </row>
    <row r="1069" spans="1:7" s="193" customFormat="1" ht="15.75">
      <c r="A1069" s="268">
        <f t="shared" si="1"/>
        <v>60.219999999999956</v>
      </c>
      <c r="B1069" s="243" t="s">
        <v>738</v>
      </c>
      <c r="C1069" s="104">
        <v>6</v>
      </c>
      <c r="D1069" s="26" t="s">
        <v>630</v>
      </c>
      <c r="E1069" s="106"/>
      <c r="F1069" s="106"/>
      <c r="G1069" s="212"/>
    </row>
    <row r="1070" spans="1:7" s="193" customFormat="1" ht="15.75">
      <c r="A1070" s="268">
        <f t="shared" si="1"/>
        <v>60.229999999999954</v>
      </c>
      <c r="B1070" s="243" t="s">
        <v>739</v>
      </c>
      <c r="C1070" s="104">
        <v>40</v>
      </c>
      <c r="D1070" s="26" t="s">
        <v>630</v>
      </c>
      <c r="E1070" s="106"/>
      <c r="F1070" s="106"/>
      <c r="G1070" s="212"/>
    </row>
    <row r="1071" spans="1:7" s="193" customFormat="1" ht="15.75">
      <c r="A1071" s="268">
        <f t="shared" si="1"/>
        <v>60.239999999999952</v>
      </c>
      <c r="B1071" s="243" t="s">
        <v>740</v>
      </c>
      <c r="C1071" s="104">
        <v>12</v>
      </c>
      <c r="D1071" s="26" t="s">
        <v>630</v>
      </c>
      <c r="E1071" s="106"/>
      <c r="F1071" s="106"/>
      <c r="G1071" s="212"/>
    </row>
    <row r="1072" spans="1:7" s="193" customFormat="1" ht="15.75">
      <c r="A1072" s="268">
        <f t="shared" si="1"/>
        <v>60.24999999999995</v>
      </c>
      <c r="B1072" s="308" t="s">
        <v>741</v>
      </c>
      <c r="C1072" s="292">
        <v>12</v>
      </c>
      <c r="D1072" s="26" t="s">
        <v>630</v>
      </c>
      <c r="E1072" s="213"/>
      <c r="F1072" s="213"/>
      <c r="G1072" s="210"/>
    </row>
    <row r="1073" spans="1:7" s="193" customFormat="1" ht="15.75">
      <c r="A1073" s="268">
        <f t="shared" si="1"/>
        <v>60.259999999999948</v>
      </c>
      <c r="B1073" s="243" t="s">
        <v>742</v>
      </c>
      <c r="C1073" s="104">
        <v>18</v>
      </c>
      <c r="D1073" s="26" t="s">
        <v>630</v>
      </c>
      <c r="E1073" s="106"/>
      <c r="F1073" s="213"/>
      <c r="G1073" s="212"/>
    </row>
    <row r="1074" spans="1:7" s="193" customFormat="1" ht="15.75">
      <c r="A1074" s="268">
        <f t="shared" si="1"/>
        <v>60.269999999999946</v>
      </c>
      <c r="B1074" s="243" t="s">
        <v>743</v>
      </c>
      <c r="C1074" s="104">
        <v>3</v>
      </c>
      <c r="D1074" s="26" t="s">
        <v>630</v>
      </c>
      <c r="E1074" s="106"/>
      <c r="F1074" s="213"/>
      <c r="G1074" s="212"/>
    </row>
    <row r="1075" spans="1:7" s="193" customFormat="1" ht="15.75">
      <c r="A1075" s="268">
        <f t="shared" si="1"/>
        <v>60.279999999999944</v>
      </c>
      <c r="B1075" s="243" t="s">
        <v>744</v>
      </c>
      <c r="C1075" s="104">
        <v>3</v>
      </c>
      <c r="D1075" s="26" t="s">
        <v>630</v>
      </c>
      <c r="E1075" s="106"/>
      <c r="F1075" s="213"/>
      <c r="G1075" s="212"/>
    </row>
    <row r="1076" spans="1:7" s="193" customFormat="1" ht="15.75">
      <c r="A1076" s="268">
        <f t="shared" si="1"/>
        <v>60.289999999999942</v>
      </c>
      <c r="B1076" s="243" t="s">
        <v>745</v>
      </c>
      <c r="C1076" s="104">
        <v>8</v>
      </c>
      <c r="D1076" s="26" t="s">
        <v>630</v>
      </c>
      <c r="E1076" s="106"/>
      <c r="F1076" s="213"/>
      <c r="G1076" s="212"/>
    </row>
    <row r="1077" spans="1:7" s="193" customFormat="1" ht="15.75">
      <c r="A1077" s="268">
        <f t="shared" si="1"/>
        <v>60.29999999999994</v>
      </c>
      <c r="B1077" s="243" t="s">
        <v>746</v>
      </c>
      <c r="C1077" s="104">
        <v>6</v>
      </c>
      <c r="D1077" s="26" t="s">
        <v>630</v>
      </c>
      <c r="E1077" s="106"/>
      <c r="F1077" s="213"/>
      <c r="G1077" s="212"/>
    </row>
    <row r="1078" spans="1:7" s="193" customFormat="1" ht="15.75">
      <c r="A1078" s="268">
        <f t="shared" si="1"/>
        <v>60.309999999999938</v>
      </c>
      <c r="B1078" s="243" t="s">
        <v>747</v>
      </c>
      <c r="C1078" s="104">
        <v>6</v>
      </c>
      <c r="D1078" s="26" t="s">
        <v>630</v>
      </c>
      <c r="E1078" s="106"/>
      <c r="F1078" s="213"/>
      <c r="G1078" s="212"/>
    </row>
    <row r="1079" spans="1:7" s="193" customFormat="1" ht="16.5" thickBot="1">
      <c r="A1079" s="268">
        <f t="shared" si="1"/>
        <v>60.319999999999936</v>
      </c>
      <c r="B1079" s="243" t="s">
        <v>748</v>
      </c>
      <c r="C1079" s="104">
        <v>1</v>
      </c>
      <c r="D1079" s="105" t="s">
        <v>720</v>
      </c>
      <c r="E1079" s="213"/>
      <c r="F1079" s="279"/>
      <c r="G1079" s="216"/>
    </row>
    <row r="1080" spans="1:7" s="193" customFormat="1" ht="16.5" thickBot="1">
      <c r="A1080" s="273"/>
      <c r="B1080" s="309"/>
      <c r="C1080" s="293"/>
      <c r="D1080" s="286"/>
      <c r="E1080" s="280"/>
      <c r="F1080" s="281" t="s">
        <v>749</v>
      </c>
      <c r="G1080" s="227">
        <f>SUM(F1048:F1079)</f>
        <v>0</v>
      </c>
    </row>
    <row r="1081" spans="1:7" s="193" customFormat="1" ht="16.5" thickBot="1">
      <c r="A1081" s="265">
        <v>61</v>
      </c>
      <c r="B1081" s="310" t="s">
        <v>750</v>
      </c>
      <c r="C1081" s="294"/>
      <c r="D1081" s="287"/>
      <c r="E1081" s="294"/>
      <c r="F1081" s="294"/>
      <c r="G1081" s="228"/>
    </row>
    <row r="1082" spans="1:7" s="193" customFormat="1" ht="15.75">
      <c r="A1082" s="274" t="s">
        <v>0</v>
      </c>
      <c r="B1082" s="267" t="s">
        <v>1</v>
      </c>
      <c r="C1082" s="295" t="s">
        <v>72</v>
      </c>
      <c r="D1082" s="282" t="s">
        <v>2</v>
      </c>
      <c r="E1082" s="295" t="s">
        <v>71</v>
      </c>
      <c r="F1082" s="295" t="s">
        <v>3</v>
      </c>
      <c r="G1082" s="229" t="s">
        <v>4</v>
      </c>
    </row>
    <row r="1083" spans="1:7" s="193" customFormat="1" ht="75.75">
      <c r="A1083" s="268">
        <v>61.01</v>
      </c>
      <c r="B1083" s="230" t="s">
        <v>821</v>
      </c>
      <c r="C1083" s="296">
        <v>1</v>
      </c>
      <c r="D1083" s="231" t="s">
        <v>630</v>
      </c>
      <c r="E1083" s="232"/>
      <c r="F1083" s="233"/>
      <c r="G1083" s="234"/>
    </row>
    <row r="1084" spans="1:7" s="193" customFormat="1" ht="30.75">
      <c r="A1084" s="268">
        <v>61.02</v>
      </c>
      <c r="B1084" s="230" t="s">
        <v>822</v>
      </c>
      <c r="C1084" s="296">
        <v>1</v>
      </c>
      <c r="D1084" s="231" t="s">
        <v>630</v>
      </c>
      <c r="E1084" s="232"/>
      <c r="F1084" s="233"/>
      <c r="G1084" s="234"/>
    </row>
    <row r="1085" spans="1:7" s="193" customFormat="1" ht="30.75">
      <c r="A1085" s="268">
        <v>61.03</v>
      </c>
      <c r="B1085" s="230" t="s">
        <v>823</v>
      </c>
      <c r="C1085" s="296">
        <v>1</v>
      </c>
      <c r="D1085" s="231" t="s">
        <v>630</v>
      </c>
      <c r="E1085" s="232"/>
      <c r="F1085" s="233"/>
      <c r="G1085" s="234"/>
    </row>
    <row r="1086" spans="1:7" s="193" customFormat="1" ht="75.75">
      <c r="A1086" s="268">
        <v>61.04</v>
      </c>
      <c r="B1086" s="230" t="s">
        <v>824</v>
      </c>
      <c r="C1086" s="296">
        <v>400</v>
      </c>
      <c r="D1086" s="231" t="s">
        <v>630</v>
      </c>
      <c r="E1086" s="232"/>
      <c r="F1086" s="233"/>
      <c r="G1086" s="234"/>
    </row>
    <row r="1087" spans="1:7" s="193" customFormat="1" ht="30.75">
      <c r="A1087" s="268">
        <v>61.05</v>
      </c>
      <c r="B1087" s="230" t="s">
        <v>827</v>
      </c>
      <c r="C1087" s="296">
        <v>60</v>
      </c>
      <c r="D1087" s="231" t="s">
        <v>630</v>
      </c>
      <c r="E1087" s="232"/>
      <c r="F1087" s="233"/>
      <c r="G1087" s="234"/>
    </row>
    <row r="1088" spans="1:7" s="193" customFormat="1" ht="45.75">
      <c r="A1088" s="268">
        <v>61.06</v>
      </c>
      <c r="B1088" s="230" t="s">
        <v>825</v>
      </c>
      <c r="C1088" s="296">
        <v>1</v>
      </c>
      <c r="D1088" s="231" t="s">
        <v>630</v>
      </c>
      <c r="E1088" s="232"/>
      <c r="F1088" s="233"/>
      <c r="G1088" s="234"/>
    </row>
    <row r="1089" spans="1:7" s="193" customFormat="1" ht="30.75">
      <c r="A1089" s="268">
        <v>61.07</v>
      </c>
      <c r="B1089" s="230" t="s">
        <v>828</v>
      </c>
      <c r="C1089" s="296">
        <v>3</v>
      </c>
      <c r="D1089" s="231" t="s">
        <v>630</v>
      </c>
      <c r="E1089" s="232"/>
      <c r="F1089" s="233"/>
      <c r="G1089" s="234"/>
    </row>
    <row r="1090" spans="1:7" s="193" customFormat="1" ht="90.75">
      <c r="A1090" s="268">
        <v>61.08</v>
      </c>
      <c r="B1090" s="230" t="s">
        <v>826</v>
      </c>
      <c r="C1090" s="296">
        <v>2</v>
      </c>
      <c r="D1090" s="231" t="s">
        <v>630</v>
      </c>
      <c r="E1090" s="232"/>
      <c r="F1090" s="233"/>
      <c r="G1090" s="234"/>
    </row>
    <row r="1091" spans="1:7" s="193" customFormat="1" ht="90.75">
      <c r="A1091" s="268">
        <v>61.09</v>
      </c>
      <c r="B1091" s="230" t="s">
        <v>841</v>
      </c>
      <c r="C1091" s="296">
        <v>3</v>
      </c>
      <c r="D1091" s="231" t="s">
        <v>630</v>
      </c>
      <c r="E1091" s="232"/>
      <c r="F1091" s="233"/>
      <c r="G1091" s="234"/>
    </row>
    <row r="1092" spans="1:7" s="193" customFormat="1" ht="45.75">
      <c r="A1092" s="268">
        <v>61.1</v>
      </c>
      <c r="B1092" s="230" t="s">
        <v>840</v>
      </c>
      <c r="C1092" s="296">
        <v>1</v>
      </c>
      <c r="D1092" s="231" t="s">
        <v>630</v>
      </c>
      <c r="E1092" s="232"/>
      <c r="F1092" s="233"/>
      <c r="G1092" s="234"/>
    </row>
    <row r="1093" spans="1:7" s="193" customFormat="1" ht="45.75">
      <c r="A1093" s="268">
        <v>61.11</v>
      </c>
      <c r="B1093" s="230" t="s">
        <v>839</v>
      </c>
      <c r="C1093" s="296">
        <v>1</v>
      </c>
      <c r="D1093" s="231" t="s">
        <v>630</v>
      </c>
      <c r="E1093" s="232"/>
      <c r="F1093" s="233"/>
      <c r="G1093" s="234"/>
    </row>
    <row r="1094" spans="1:7" s="193" customFormat="1" ht="60.75">
      <c r="A1094" s="268">
        <v>61.12</v>
      </c>
      <c r="B1094" s="230" t="s">
        <v>829</v>
      </c>
      <c r="C1094" s="296">
        <v>1</v>
      </c>
      <c r="D1094" s="231" t="s">
        <v>630</v>
      </c>
      <c r="E1094" s="232"/>
      <c r="F1094" s="233"/>
      <c r="G1094" s="234"/>
    </row>
    <row r="1095" spans="1:7" s="193" customFormat="1" ht="60.75">
      <c r="A1095" s="268">
        <v>61.13</v>
      </c>
      <c r="B1095" s="230" t="s">
        <v>830</v>
      </c>
      <c r="C1095" s="296">
        <v>1</v>
      </c>
      <c r="D1095" s="231" t="s">
        <v>630</v>
      </c>
      <c r="E1095" s="232"/>
      <c r="F1095" s="233"/>
      <c r="G1095" s="234"/>
    </row>
    <row r="1096" spans="1:7" s="193" customFormat="1" ht="30.75">
      <c r="A1096" s="275">
        <v>61.14</v>
      </c>
      <c r="B1096" s="235" t="s">
        <v>842</v>
      </c>
      <c r="C1096" s="297">
        <v>16</v>
      </c>
      <c r="D1096" s="236" t="s">
        <v>630</v>
      </c>
      <c r="E1096" s="237"/>
      <c r="F1096" s="238"/>
      <c r="G1096" s="239"/>
    </row>
    <row r="1097" spans="1:7" s="193" customFormat="1" ht="45.75">
      <c r="A1097" s="275">
        <v>61.15</v>
      </c>
      <c r="B1097" s="235" t="s">
        <v>844</v>
      </c>
      <c r="C1097" s="297">
        <v>3</v>
      </c>
      <c r="D1097" s="236" t="s">
        <v>630</v>
      </c>
      <c r="E1097" s="237"/>
      <c r="F1097" s="238"/>
      <c r="G1097" s="239"/>
    </row>
    <row r="1098" spans="1:7" s="193" customFormat="1" ht="15.75">
      <c r="A1098" s="268">
        <v>61.16</v>
      </c>
      <c r="B1098" s="230" t="s">
        <v>837</v>
      </c>
      <c r="C1098" s="296">
        <v>3</v>
      </c>
      <c r="D1098" s="231" t="s">
        <v>630</v>
      </c>
      <c r="E1098" s="232"/>
      <c r="F1098" s="233"/>
      <c r="G1098" s="234"/>
    </row>
    <row r="1099" spans="1:7" s="193" customFormat="1" ht="60.75">
      <c r="A1099" s="268">
        <v>61.17</v>
      </c>
      <c r="B1099" s="230" t="s">
        <v>836</v>
      </c>
      <c r="C1099" s="296">
        <v>8</v>
      </c>
      <c r="D1099" s="231" t="s">
        <v>630</v>
      </c>
      <c r="E1099" s="232"/>
      <c r="F1099" s="233"/>
      <c r="G1099" s="234"/>
    </row>
    <row r="1100" spans="1:7" s="193" customFormat="1" ht="15.75">
      <c r="A1100" s="268">
        <v>61.18</v>
      </c>
      <c r="B1100" s="230" t="s">
        <v>835</v>
      </c>
      <c r="C1100" s="296">
        <v>100</v>
      </c>
      <c r="D1100" s="231" t="s">
        <v>630</v>
      </c>
      <c r="E1100" s="232"/>
      <c r="F1100" s="233"/>
      <c r="G1100" s="234"/>
    </row>
    <row r="1101" spans="1:7" s="193" customFormat="1" ht="30.75">
      <c r="A1101" s="268">
        <v>61.19</v>
      </c>
      <c r="B1101" s="230" t="s">
        <v>843</v>
      </c>
      <c r="C1101" s="296">
        <v>100</v>
      </c>
      <c r="D1101" s="231" t="s">
        <v>630</v>
      </c>
      <c r="E1101" s="232"/>
      <c r="F1101" s="233"/>
      <c r="G1101" s="234"/>
    </row>
    <row r="1102" spans="1:7" s="193" customFormat="1" ht="15.75">
      <c r="A1102" s="268">
        <v>61.21</v>
      </c>
      <c r="B1102" s="230" t="s">
        <v>833</v>
      </c>
      <c r="C1102" s="296">
        <v>2</v>
      </c>
      <c r="D1102" s="231" t="s">
        <v>630</v>
      </c>
      <c r="E1102" s="232"/>
      <c r="F1102" s="233"/>
      <c r="G1102" s="234"/>
    </row>
    <row r="1103" spans="1:7" s="193" customFormat="1" ht="30.75">
      <c r="A1103" s="268">
        <v>61.23</v>
      </c>
      <c r="B1103" s="230" t="s">
        <v>834</v>
      </c>
      <c r="C1103" s="296">
        <v>6</v>
      </c>
      <c r="D1103" s="231" t="s">
        <v>630</v>
      </c>
      <c r="E1103" s="232"/>
      <c r="F1103" s="233"/>
      <c r="G1103" s="234"/>
    </row>
    <row r="1104" spans="1:7" s="193" customFormat="1" ht="15.75">
      <c r="A1104" s="268">
        <v>61.24</v>
      </c>
      <c r="B1104" s="230" t="s">
        <v>831</v>
      </c>
      <c r="C1104" s="296">
        <v>26</v>
      </c>
      <c r="D1104" s="231" t="s">
        <v>630</v>
      </c>
      <c r="E1104" s="232"/>
      <c r="F1104" s="233"/>
      <c r="G1104" s="234"/>
    </row>
    <row r="1105" spans="1:7" s="193" customFormat="1" ht="30.75">
      <c r="A1105" s="268">
        <v>61.25</v>
      </c>
      <c r="B1105" s="230" t="s">
        <v>832</v>
      </c>
      <c r="C1105" s="296">
        <v>10</v>
      </c>
      <c r="D1105" s="231" t="s">
        <v>630</v>
      </c>
      <c r="E1105" s="232"/>
      <c r="F1105" s="233"/>
      <c r="G1105" s="234"/>
    </row>
    <row r="1106" spans="1:7" s="193" customFormat="1" ht="15.75">
      <c r="A1106" s="268">
        <v>61.26</v>
      </c>
      <c r="B1106" s="230" t="s">
        <v>751</v>
      </c>
      <c r="C1106" s="296">
        <v>1</v>
      </c>
      <c r="D1106" s="231" t="s">
        <v>630</v>
      </c>
      <c r="E1106" s="232"/>
      <c r="F1106" s="233"/>
      <c r="G1106" s="234"/>
    </row>
    <row r="1107" spans="1:7" s="193" customFormat="1" ht="45.75">
      <c r="A1107" s="268">
        <v>61.27</v>
      </c>
      <c r="B1107" s="230" t="s">
        <v>752</v>
      </c>
      <c r="C1107" s="296">
        <v>1</v>
      </c>
      <c r="D1107" s="231" t="s">
        <v>630</v>
      </c>
      <c r="E1107" s="232"/>
      <c r="F1107" s="233"/>
      <c r="G1107" s="234"/>
    </row>
    <row r="1108" spans="1:7" s="193" customFormat="1" ht="16.5" thickBot="1">
      <c r="A1108" s="268">
        <v>61.28</v>
      </c>
      <c r="B1108" s="230" t="s">
        <v>753</v>
      </c>
      <c r="C1108" s="296">
        <v>1</v>
      </c>
      <c r="D1108" s="231" t="s">
        <v>630</v>
      </c>
      <c r="E1108" s="233"/>
      <c r="F1108" s="233"/>
      <c r="G1108" s="234"/>
    </row>
    <row r="1109" spans="1:7" s="193" customFormat="1" ht="16.5" thickBot="1">
      <c r="A1109" s="276"/>
      <c r="B1109" s="311"/>
      <c r="C1109" s="298"/>
      <c r="D1109" s="283"/>
      <c r="E1109" s="298"/>
      <c r="F1109" s="289" t="s">
        <v>749</v>
      </c>
      <c r="G1109" s="240">
        <f>SUM(F1083:F1108)</f>
        <v>0</v>
      </c>
    </row>
    <row r="1110" spans="1:7" s="193" customFormat="1" ht="16.5" thickBot="1">
      <c r="A1110" s="265">
        <v>62</v>
      </c>
      <c r="B1110" s="241" t="s">
        <v>754</v>
      </c>
      <c r="C1110" s="290"/>
      <c r="D1110" s="203"/>
      <c r="E1110" s="290"/>
      <c r="F1110" s="290"/>
      <c r="G1110" s="242"/>
    </row>
    <row r="1111" spans="1:7" s="193" customFormat="1" ht="15.75">
      <c r="A1111" s="274" t="s">
        <v>0</v>
      </c>
      <c r="B1111" s="267" t="s">
        <v>1</v>
      </c>
      <c r="C1111" s="295" t="s">
        <v>72</v>
      </c>
      <c r="D1111" s="282" t="s">
        <v>2</v>
      </c>
      <c r="E1111" s="295" t="s">
        <v>71</v>
      </c>
      <c r="F1111" s="295" t="s">
        <v>3</v>
      </c>
      <c r="G1111" s="229" t="s">
        <v>4</v>
      </c>
    </row>
    <row r="1112" spans="1:7" s="193" customFormat="1" ht="30.75">
      <c r="A1112" s="268">
        <v>62.01</v>
      </c>
      <c r="B1112" s="243" t="s">
        <v>755</v>
      </c>
      <c r="C1112" s="104">
        <v>1</v>
      </c>
      <c r="D1112" s="105" t="s">
        <v>756</v>
      </c>
      <c r="E1112" s="106"/>
      <c r="F1112" s="106"/>
      <c r="G1112" s="212"/>
    </row>
    <row r="1113" spans="1:7" s="193" customFormat="1" ht="15.75">
      <c r="A1113" s="268">
        <v>62.02</v>
      </c>
      <c r="B1113" s="312" t="s">
        <v>757</v>
      </c>
      <c r="C1113" s="104">
        <v>1</v>
      </c>
      <c r="D1113" s="105" t="s">
        <v>756</v>
      </c>
      <c r="E1113" s="106"/>
      <c r="F1113" s="106"/>
      <c r="G1113" s="212"/>
    </row>
    <row r="1114" spans="1:7" s="193" customFormat="1" ht="30.75">
      <c r="A1114" s="268">
        <v>62.03</v>
      </c>
      <c r="B1114" s="312" t="s">
        <v>758</v>
      </c>
      <c r="C1114" s="104">
        <v>1</v>
      </c>
      <c r="D1114" s="105" t="s">
        <v>756</v>
      </c>
      <c r="E1114" s="106"/>
      <c r="F1114" s="106"/>
      <c r="G1114" s="212"/>
    </row>
    <row r="1115" spans="1:7" s="193" customFormat="1" ht="15.75">
      <c r="A1115" s="268">
        <v>62.04</v>
      </c>
      <c r="B1115" s="312" t="s">
        <v>759</v>
      </c>
      <c r="C1115" s="104">
        <v>2</v>
      </c>
      <c r="D1115" s="105" t="s">
        <v>760</v>
      </c>
      <c r="E1115" s="106"/>
      <c r="F1115" s="106"/>
      <c r="G1115" s="212"/>
    </row>
    <row r="1116" spans="1:7" s="193" customFormat="1" ht="15.75">
      <c r="A1116" s="268">
        <v>62.05</v>
      </c>
      <c r="B1116" s="312" t="s">
        <v>761</v>
      </c>
      <c r="C1116" s="104">
        <v>1</v>
      </c>
      <c r="D1116" s="105" t="s">
        <v>760</v>
      </c>
      <c r="E1116" s="106"/>
      <c r="F1116" s="106"/>
      <c r="G1116" s="212"/>
    </row>
    <row r="1117" spans="1:7" s="193" customFormat="1" ht="30.75">
      <c r="A1117" s="268">
        <v>62.06</v>
      </c>
      <c r="B1117" s="243" t="s">
        <v>762</v>
      </c>
      <c r="C1117" s="104">
        <v>1</v>
      </c>
      <c r="D1117" s="105" t="s">
        <v>756</v>
      </c>
      <c r="E1117" s="106"/>
      <c r="F1117" s="106"/>
      <c r="G1117" s="212"/>
    </row>
    <row r="1118" spans="1:7" s="193" customFormat="1" ht="15.75">
      <c r="A1118" s="268">
        <v>62.07</v>
      </c>
      <c r="B1118" s="243" t="s">
        <v>763</v>
      </c>
      <c r="C1118" s="106">
        <v>1</v>
      </c>
      <c r="D1118" s="105" t="s">
        <v>756</v>
      </c>
      <c r="E1118" s="106"/>
      <c r="F1118" s="106"/>
      <c r="G1118" s="224"/>
    </row>
    <row r="1119" spans="1:7" s="193" customFormat="1" ht="45.75">
      <c r="A1119" s="268">
        <v>62.08</v>
      </c>
      <c r="B1119" s="243" t="s">
        <v>867</v>
      </c>
      <c r="C1119" s="106">
        <v>1</v>
      </c>
      <c r="D1119" s="105" t="s">
        <v>756</v>
      </c>
      <c r="E1119" s="106"/>
      <c r="F1119" s="106"/>
      <c r="G1119" s="224"/>
    </row>
    <row r="1120" spans="1:7" s="193" customFormat="1" ht="30.75">
      <c r="A1120" s="268">
        <v>62.09</v>
      </c>
      <c r="B1120" s="243" t="s">
        <v>764</v>
      </c>
      <c r="C1120" s="106">
        <v>1</v>
      </c>
      <c r="D1120" s="105" t="s">
        <v>756</v>
      </c>
      <c r="E1120" s="106"/>
      <c r="F1120" s="106"/>
      <c r="G1120" s="224"/>
    </row>
    <row r="1121" spans="1:7" s="193" customFormat="1" ht="30.75">
      <c r="A1121" s="268">
        <v>62.1</v>
      </c>
      <c r="B1121" s="312" t="s">
        <v>765</v>
      </c>
      <c r="C1121" s="104">
        <v>1</v>
      </c>
      <c r="D1121" s="105" t="s">
        <v>756</v>
      </c>
      <c r="E1121" s="106"/>
      <c r="F1121" s="106"/>
      <c r="G1121" s="212"/>
    </row>
    <row r="1122" spans="1:7" s="193" customFormat="1" ht="45.75">
      <c r="A1122" s="268">
        <v>62.11</v>
      </c>
      <c r="B1122" s="312" t="s">
        <v>766</v>
      </c>
      <c r="C1122" s="104">
        <v>6</v>
      </c>
      <c r="D1122" s="105" t="s">
        <v>760</v>
      </c>
      <c r="E1122" s="106"/>
      <c r="F1122" s="106"/>
      <c r="G1122" s="212"/>
    </row>
    <row r="1123" spans="1:7" s="193" customFormat="1" ht="15.75">
      <c r="A1123" s="268">
        <v>62.12</v>
      </c>
      <c r="B1123" s="312" t="s">
        <v>767</v>
      </c>
      <c r="C1123" s="104">
        <v>1</v>
      </c>
      <c r="D1123" s="105" t="s">
        <v>756</v>
      </c>
      <c r="E1123" s="106"/>
      <c r="F1123" s="106"/>
      <c r="G1123" s="212"/>
    </row>
    <row r="1124" spans="1:7" s="193" customFormat="1" ht="46.5" thickBot="1">
      <c r="A1124" s="268">
        <v>62.13</v>
      </c>
      <c r="B1124" s="312" t="s">
        <v>838</v>
      </c>
      <c r="C1124" s="104">
        <v>1</v>
      </c>
      <c r="D1124" s="105" t="s">
        <v>756</v>
      </c>
      <c r="E1124" s="106"/>
      <c r="F1124" s="106"/>
      <c r="G1124" s="212"/>
    </row>
    <row r="1125" spans="1:7" s="193" customFormat="1" ht="16.5" thickBot="1">
      <c r="A1125" s="194"/>
      <c r="B1125" s="217"/>
      <c r="C1125" s="194"/>
      <c r="D1125" s="194"/>
      <c r="E1125" s="196"/>
      <c r="F1125" s="218" t="s">
        <v>749</v>
      </c>
      <c r="G1125" s="223">
        <f>SUM(F1112:F1124)</f>
        <v>0</v>
      </c>
    </row>
    <row r="1126" spans="1:7" s="193" customFormat="1" ht="16.5" thickBot="1">
      <c r="A1126" s="194"/>
      <c r="B1126" s="217"/>
      <c r="C1126" s="194"/>
      <c r="D1126" s="194"/>
      <c r="E1126" s="196"/>
      <c r="F1126" s="199"/>
      <c r="G1126" s="244"/>
    </row>
    <row r="1127" spans="1:7" s="193" customFormat="1" ht="16.5" thickBot="1">
      <c r="A1127" s="194"/>
      <c r="B1127" s="217"/>
      <c r="C1127" s="339" t="s">
        <v>789</v>
      </c>
      <c r="D1127" s="340"/>
      <c r="E1127" s="340"/>
      <c r="F1127" s="341"/>
      <c r="G1127" s="223">
        <f>G1125+G1109+G1080+G1045+G1038+G992+G970</f>
        <v>0</v>
      </c>
    </row>
    <row r="1128" spans="1:7" s="193" customFormat="1" ht="16.5" thickBot="1">
      <c r="A1128" s="194"/>
      <c r="B1128" s="194"/>
      <c r="C1128" s="194"/>
      <c r="D1128" s="194"/>
      <c r="E1128" s="196"/>
      <c r="F1128" s="196"/>
      <c r="G1128" s="197"/>
    </row>
    <row r="1129" spans="1:7" s="193" customFormat="1" ht="18.75" thickBot="1">
      <c r="A1129" s="194"/>
      <c r="B1129" s="194"/>
      <c r="C1129" s="194"/>
      <c r="D1129" s="194"/>
      <c r="E1129" s="335" t="s">
        <v>790</v>
      </c>
      <c r="F1129" s="336"/>
      <c r="G1129" s="245">
        <f>G1127+G903</f>
        <v>0</v>
      </c>
    </row>
    <row r="1130" spans="1:7" s="193" customFormat="1" ht="15.75">
      <c r="A1130" s="194"/>
      <c r="B1130" s="194"/>
      <c r="C1130" s="194"/>
      <c r="D1130" s="194"/>
      <c r="E1130" s="196"/>
      <c r="F1130" s="196"/>
      <c r="G1130" s="197"/>
    </row>
    <row r="1131" spans="1:7" s="193" customFormat="1" ht="15.75">
      <c r="A1131" s="205" t="s">
        <v>866</v>
      </c>
      <c r="B1131" s="205"/>
      <c r="C1131" s="313"/>
      <c r="D1131" s="313"/>
      <c r="E1131" s="313"/>
      <c r="F1131" s="313"/>
      <c r="G1131" s="313"/>
    </row>
    <row r="1132" spans="1:7" s="193" customFormat="1">
      <c r="A1132" s="246" t="s">
        <v>11</v>
      </c>
      <c r="B1132" s="313" t="s">
        <v>25</v>
      </c>
      <c r="C1132" s="313"/>
      <c r="D1132" s="284">
        <v>10</v>
      </c>
      <c r="E1132" s="222" t="s">
        <v>29</v>
      </c>
      <c r="F1132" s="214">
        <f>0.1*G1129</f>
        <v>0</v>
      </c>
      <c r="G1132" s="247"/>
    </row>
    <row r="1133" spans="1:7" s="193" customFormat="1">
      <c r="A1133" s="246" t="s">
        <v>12</v>
      </c>
      <c r="B1133" s="313" t="s">
        <v>24</v>
      </c>
      <c r="C1133" s="313"/>
      <c r="D1133" s="284">
        <v>3</v>
      </c>
      <c r="E1133" s="222" t="s">
        <v>29</v>
      </c>
      <c r="F1133" s="214">
        <f>0.03*G1129</f>
        <v>0</v>
      </c>
      <c r="G1133" s="247"/>
    </row>
    <row r="1134" spans="1:7" s="193" customFormat="1">
      <c r="A1134" s="246" t="s">
        <v>13</v>
      </c>
      <c r="B1134" s="313" t="s">
        <v>26</v>
      </c>
      <c r="C1134" s="313"/>
      <c r="D1134" s="285">
        <v>4.3499999999999996</v>
      </c>
      <c r="E1134" s="222" t="s">
        <v>29</v>
      </c>
      <c r="F1134" s="214">
        <f>0.0435*G1129</f>
        <v>0</v>
      </c>
      <c r="G1134" s="247"/>
    </row>
    <row r="1135" spans="1:7" s="193" customFormat="1">
      <c r="A1135" s="246" t="s">
        <v>15</v>
      </c>
      <c r="B1135" s="313" t="s">
        <v>27</v>
      </c>
      <c r="C1135" s="313"/>
      <c r="D1135" s="284">
        <v>4</v>
      </c>
      <c r="E1135" s="222" t="s">
        <v>29</v>
      </c>
      <c r="F1135" s="214">
        <f>0.04*G1129</f>
        <v>0</v>
      </c>
      <c r="G1135" s="247"/>
    </row>
    <row r="1136" spans="1:7" s="193" customFormat="1">
      <c r="A1136" s="248" t="s">
        <v>16</v>
      </c>
      <c r="B1136" s="317" t="s">
        <v>32</v>
      </c>
      <c r="C1136" s="317"/>
      <c r="D1136" s="284">
        <v>1</v>
      </c>
      <c r="E1136" s="222" t="s">
        <v>29</v>
      </c>
      <c r="F1136" s="249">
        <f>0.01*G1129</f>
        <v>0</v>
      </c>
      <c r="G1136" s="247"/>
    </row>
    <row r="1137" spans="1:7" s="193" customFormat="1">
      <c r="A1137" s="248" t="s">
        <v>17</v>
      </c>
      <c r="B1137" s="317" t="s">
        <v>34</v>
      </c>
      <c r="C1137" s="317"/>
      <c r="D1137" s="284">
        <v>0.1</v>
      </c>
      <c r="E1137" s="222" t="s">
        <v>29</v>
      </c>
      <c r="F1137" s="249">
        <f>0.001*G1129</f>
        <v>0</v>
      </c>
      <c r="G1137" s="247"/>
    </row>
    <row r="1138" spans="1:7" s="193" customFormat="1">
      <c r="A1138" s="248" t="s">
        <v>18</v>
      </c>
      <c r="B1138" s="317" t="s">
        <v>768</v>
      </c>
      <c r="C1138" s="317"/>
      <c r="D1138" s="284">
        <v>5</v>
      </c>
      <c r="E1138" s="222" t="s">
        <v>29</v>
      </c>
      <c r="F1138" s="249">
        <f>0.05*G1129</f>
        <v>0</v>
      </c>
      <c r="G1138" s="247"/>
    </row>
    <row r="1139" spans="1:7" s="193" customFormat="1">
      <c r="A1139" s="248" t="s">
        <v>20</v>
      </c>
      <c r="B1139" s="317" t="s">
        <v>33</v>
      </c>
      <c r="C1139" s="317"/>
      <c r="D1139" s="284">
        <v>5</v>
      </c>
      <c r="E1139" s="222" t="s">
        <v>29</v>
      </c>
      <c r="F1139" s="249">
        <f>0.05*G1129</f>
        <v>0</v>
      </c>
      <c r="G1139" s="247"/>
    </row>
    <row r="1140" spans="1:7" s="193" customFormat="1" ht="30.75" thickBot="1">
      <c r="A1140" s="318" t="s">
        <v>57</v>
      </c>
      <c r="B1140" s="315" t="s">
        <v>28</v>
      </c>
      <c r="C1140" s="315"/>
      <c r="D1140" s="316"/>
      <c r="E1140" s="316"/>
      <c r="F1140" s="106">
        <f>0.18*(F1132+F1133)</f>
        <v>0</v>
      </c>
      <c r="G1140" s="107"/>
    </row>
    <row r="1141" spans="1:7" s="193" customFormat="1" ht="18.75" thickBot="1">
      <c r="A1141" s="250"/>
      <c r="B1141" s="314"/>
      <c r="C1141" s="314"/>
      <c r="D1141" s="314"/>
      <c r="E1141" s="337" t="s">
        <v>791</v>
      </c>
      <c r="F1141" s="338"/>
      <c r="G1141" s="245">
        <f>SUM(F1132:F1140)</f>
        <v>0</v>
      </c>
    </row>
    <row r="1142" spans="1:7" s="193" customFormat="1" ht="20.25" thickBot="1">
      <c r="A1142" s="251"/>
      <c r="B1142" s="251"/>
      <c r="C1142" s="251"/>
      <c r="D1142" s="251"/>
      <c r="E1142" s="362" t="s">
        <v>30</v>
      </c>
      <c r="F1142" s="362"/>
      <c r="G1142" s="252">
        <f>+G1141+G1129</f>
        <v>0</v>
      </c>
    </row>
    <row r="1143" spans="1:7" s="193" customFormat="1" ht="15.75">
      <c r="A1143" s="194"/>
      <c r="B1143" s="194"/>
      <c r="C1143" s="194"/>
      <c r="D1143" s="194"/>
      <c r="E1143" s="196"/>
      <c r="F1143" s="196"/>
      <c r="G1143" s="197"/>
    </row>
    <row r="1144" spans="1:7" s="193" customFormat="1" ht="15.75">
      <c r="A1144" s="194"/>
      <c r="B1144" s="253" t="s">
        <v>31</v>
      </c>
      <c r="C1144" s="194"/>
      <c r="D1144" s="194"/>
      <c r="E1144" s="194"/>
      <c r="F1144" s="194"/>
      <c r="G1144" s="194"/>
    </row>
    <row r="1145" spans="1:7" s="193" customFormat="1">
      <c r="A1145" s="194"/>
      <c r="B1145" s="334" t="s">
        <v>785</v>
      </c>
      <c r="C1145" s="334"/>
      <c r="D1145" s="334"/>
      <c r="E1145" s="334"/>
      <c r="F1145" s="334"/>
      <c r="G1145" s="334"/>
    </row>
    <row r="1146" spans="1:7" s="193" customFormat="1">
      <c r="A1146" s="194"/>
      <c r="B1146" s="334" t="s">
        <v>786</v>
      </c>
      <c r="C1146" s="334"/>
      <c r="D1146" s="334"/>
      <c r="E1146" s="334"/>
      <c r="F1146" s="334"/>
      <c r="G1146" s="334"/>
    </row>
    <row r="1147" spans="1:7" s="193" customFormat="1">
      <c r="A1147" s="194"/>
      <c r="B1147" s="254"/>
      <c r="C1147" s="254"/>
      <c r="D1147" s="254"/>
      <c r="E1147" s="254"/>
      <c r="F1147" s="254"/>
      <c r="G1147" s="254"/>
    </row>
    <row r="1148" spans="1:7" s="193" customFormat="1">
      <c r="A1148" s="194"/>
      <c r="B1148" s="334"/>
      <c r="C1148" s="334"/>
      <c r="D1148" s="334"/>
      <c r="E1148" s="334"/>
      <c r="F1148" s="334"/>
      <c r="G1148" s="334"/>
    </row>
    <row r="1149" spans="1:7" s="51" customFormat="1" ht="30" customHeight="1">
      <c r="A1149" s="193"/>
      <c r="B1149" s="193"/>
      <c r="C1149" s="193"/>
      <c r="D1149" s="193"/>
      <c r="E1149" s="193"/>
      <c r="F1149" s="193"/>
      <c r="G1149" s="193"/>
    </row>
    <row r="1150" spans="1:7" s="193" customFormat="1" ht="15.75">
      <c r="A1150" s="255"/>
      <c r="B1150" s="255"/>
      <c r="C1150" s="255"/>
      <c r="D1150" s="255"/>
      <c r="E1150" s="255"/>
      <c r="F1150" s="255"/>
      <c r="G1150" s="255"/>
    </row>
    <row r="1151" spans="1:7" s="193" customFormat="1">
      <c r="A1151"/>
      <c r="B1151"/>
      <c r="C1151"/>
      <c r="D1151"/>
      <c r="E1151"/>
      <c r="F1151"/>
      <c r="G1151"/>
    </row>
    <row r="1152" spans="1:7" s="193" customFormat="1">
      <c r="A1152"/>
      <c r="B1152"/>
      <c r="C1152"/>
      <c r="D1152"/>
      <c r="E1152"/>
      <c r="F1152"/>
      <c r="G1152"/>
    </row>
    <row r="1153" spans="1:7" s="193" customFormat="1" ht="15.75" customHeight="1">
      <c r="A1153"/>
      <c r="B1153"/>
      <c r="C1153"/>
      <c r="D1153"/>
      <c r="E1153"/>
      <c r="F1153"/>
      <c r="G1153"/>
    </row>
    <row r="1154" spans="1:7" s="193" customFormat="1" ht="37.5" customHeight="1">
      <c r="A1154"/>
      <c r="B1154"/>
      <c r="C1154"/>
      <c r="D1154"/>
      <c r="E1154"/>
      <c r="F1154"/>
      <c r="G1154"/>
    </row>
    <row r="1155" spans="1:7" s="193" customFormat="1">
      <c r="A1155"/>
      <c r="B1155"/>
      <c r="C1155"/>
      <c r="D1155"/>
      <c r="E1155"/>
      <c r="F1155"/>
      <c r="G1155"/>
    </row>
    <row r="1156" spans="1:7" s="193" customFormat="1">
      <c r="A1156"/>
      <c r="B1156"/>
      <c r="C1156"/>
      <c r="D1156"/>
      <c r="E1156"/>
      <c r="F1156"/>
      <c r="G1156"/>
    </row>
    <row r="1157" spans="1:7" s="193" customFormat="1">
      <c r="A1157"/>
      <c r="B1157"/>
      <c r="C1157"/>
      <c r="D1157"/>
      <c r="E1157"/>
      <c r="F1157"/>
      <c r="G1157"/>
    </row>
    <row r="1158" spans="1:7" s="255" customFormat="1" ht="15.75">
      <c r="A1158"/>
      <c r="B1158"/>
      <c r="C1158"/>
      <c r="D1158"/>
      <c r="E1158"/>
      <c r="F1158"/>
      <c r="G1158"/>
    </row>
  </sheetData>
  <mergeCells count="22">
    <mergeCell ref="B1148:G1148"/>
    <mergeCell ref="A6:B6"/>
    <mergeCell ref="G7:G8"/>
    <mergeCell ref="A11:D11"/>
    <mergeCell ref="A8:B8"/>
    <mergeCell ref="A10:D10"/>
    <mergeCell ref="A9:B9"/>
    <mergeCell ref="F11:G11"/>
    <mergeCell ref="B1146:G1146"/>
    <mergeCell ref="E1142:F1142"/>
    <mergeCell ref="I123:L123"/>
    <mergeCell ref="A7:B7"/>
    <mergeCell ref="B1145:G1145"/>
    <mergeCell ref="E1129:F1129"/>
    <mergeCell ref="E1141:F1141"/>
    <mergeCell ref="C1127:F1127"/>
    <mergeCell ref="E903:F903"/>
    <mergeCell ref="A13:D13"/>
    <mergeCell ref="E7:E8"/>
    <mergeCell ref="F10:G10"/>
    <mergeCell ref="F7:F8"/>
    <mergeCell ref="A12:D12"/>
  </mergeCells>
  <pageMargins left="0.19685039370078741" right="0.19685039370078741" top="0.59055118110236227" bottom="0.59055118110236227" header="0.31496062992125984" footer="0.31496062992125984"/>
  <pageSetup paperSize="9" scale="73"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ramon_olivom</dc:creator>
  <cp:lastModifiedBy>Miguel Sosa</cp:lastModifiedBy>
  <cp:lastPrinted>2023-02-02T17:24:05Z</cp:lastPrinted>
  <dcterms:created xsi:type="dcterms:W3CDTF">2013-08-29T23:41:50Z</dcterms:created>
  <dcterms:modified xsi:type="dcterms:W3CDTF">2023-02-02T17:24:19Z</dcterms:modified>
</cp:coreProperties>
</file>