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2.233\Licitacion\AÑO 2025\COMPARACION DE PRECIOS\PENDIENTES\PROCESO\CP-00-25 Muro de contención faltante nave Las Colinas\INSTRUCCIÓN\Planos, Relacion de partidas y especificaciones\"/>
    </mc:Choice>
  </mc:AlternateContent>
  <xr:revisionPtr revIDLastSave="0" documentId="13_ncr:1_{49DF3F00-4C09-45EC-B6B8-B328F14E3D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Area" localSheetId="0">Hoja1!$A$1:$G$194</definedName>
  </definedNames>
  <calcPr calcId="191029"/>
</workbook>
</file>

<file path=xl/calcChain.xml><?xml version="1.0" encoding="utf-8"?>
<calcChain xmlns="http://schemas.openxmlformats.org/spreadsheetml/2006/main">
  <c r="C119" i="1" l="1"/>
  <c r="C118" i="1"/>
  <c r="A164" i="1" l="1"/>
  <c r="A150" i="1"/>
  <c r="A151" i="1" s="1"/>
  <c r="A152" i="1" s="1"/>
  <c r="A157" i="1"/>
  <c r="A158" i="1" s="1"/>
  <c r="A159" i="1" s="1"/>
  <c r="A160" i="1" s="1"/>
  <c r="A161" i="1" s="1"/>
  <c r="A162" i="1" s="1"/>
  <c r="A163" i="1" s="1"/>
  <c r="G165" i="1"/>
  <c r="A168" i="1"/>
  <c r="A169" i="1" s="1"/>
  <c r="A170" i="1" s="1"/>
  <c r="G171" i="1" l="1"/>
  <c r="G153" i="1"/>
  <c r="G50" i="1" l="1"/>
  <c r="G46" i="1" l="1"/>
  <c r="G110" i="1"/>
  <c r="G94" i="1"/>
  <c r="G24" i="1"/>
  <c r="G134" i="1"/>
  <c r="G147" i="1"/>
  <c r="G126" i="1"/>
  <c r="G38" i="1"/>
  <c r="G120" i="1"/>
  <c r="G32" i="1"/>
  <c r="G173" i="1" l="1"/>
  <c r="A41" i="1"/>
  <c r="A42" i="1" s="1"/>
  <c r="A43" i="1" s="1"/>
  <c r="A44" i="1" s="1"/>
  <c r="A45" i="1" s="1"/>
  <c r="G88" i="1" l="1"/>
  <c r="G97" i="1" s="1"/>
  <c r="G175" i="1" s="1"/>
  <c r="A91" i="1"/>
  <c r="A92" i="1" s="1"/>
  <c r="A137" i="1"/>
  <c r="A138" i="1" s="1"/>
  <c r="A139" i="1" s="1"/>
  <c r="A145" i="1" s="1"/>
  <c r="A146" i="1" s="1"/>
  <c r="F182" i="1" l="1"/>
  <c r="F178" i="1"/>
  <c r="F185" i="1"/>
  <c r="F181" i="1"/>
  <c r="F183" i="1"/>
  <c r="F184" i="1"/>
  <c r="F180" i="1"/>
  <c r="F179" i="1"/>
  <c r="F186" i="1" l="1"/>
  <c r="G187" i="1" s="1"/>
  <c r="G189" i="1" s="1"/>
  <c r="A113" i="1"/>
  <c r="A114" i="1" s="1"/>
  <c r="A115" i="1" s="1"/>
  <c r="A116" i="1" l="1"/>
  <c r="A117" i="1" s="1"/>
  <c r="A118" i="1" s="1"/>
  <c r="A119" i="1" s="1"/>
  <c r="A123" i="1"/>
  <c r="A124" i="1" s="1"/>
  <c r="A35" i="1" l="1"/>
  <c r="A36" i="1" s="1"/>
  <c r="A37" i="1" s="1"/>
  <c r="A129" i="1"/>
  <c r="A130" i="1" s="1"/>
  <c r="A131" i="1" s="1"/>
  <c r="A132" i="1" s="1"/>
  <c r="A133" i="1" s="1"/>
  <c r="A125" i="1"/>
  <c r="A103" i="1"/>
  <c r="A104" i="1" s="1"/>
  <c r="A105" i="1" s="1"/>
  <c r="A106" i="1" s="1"/>
  <c r="A107" i="1" s="1"/>
  <c r="A108" i="1" s="1"/>
  <c r="A109" i="1" s="1"/>
  <c r="A93" i="1"/>
  <c r="A49" i="1"/>
  <c r="A26" i="1"/>
  <c r="A27" i="1" s="1"/>
  <c r="A28" i="1" s="1"/>
  <c r="A29" i="1" s="1"/>
  <c r="A18" i="1"/>
  <c r="A19" i="1" s="1"/>
  <c r="A20" i="1" s="1"/>
  <c r="A21" i="1" s="1"/>
  <c r="A22" i="1" s="1"/>
  <c r="A23" i="1" s="1"/>
  <c r="A30" i="1" l="1"/>
  <c r="A31" i="1" s="1"/>
</calcChain>
</file>

<file path=xl/sharedStrings.xml><?xml version="1.0" encoding="utf-8"?>
<sst xmlns="http://schemas.openxmlformats.org/spreadsheetml/2006/main" count="311" uniqueCount="192">
  <si>
    <t>No.</t>
  </si>
  <si>
    <t>Descripción</t>
  </si>
  <si>
    <t>Valor</t>
  </si>
  <si>
    <t>Sub-Total</t>
  </si>
  <si>
    <t>Día</t>
  </si>
  <si>
    <t>Mes</t>
  </si>
  <si>
    <t>Año</t>
  </si>
  <si>
    <t>P.A.</t>
  </si>
  <si>
    <t>UD</t>
  </si>
  <si>
    <t>M.L.</t>
  </si>
  <si>
    <t>M3</t>
  </si>
  <si>
    <t>Replanteo general.</t>
  </si>
  <si>
    <t>Pintura (Todo costo):</t>
  </si>
  <si>
    <t>P2</t>
  </si>
  <si>
    <t>Portaje:</t>
  </si>
  <si>
    <t>P. Unit.</t>
  </si>
  <si>
    <t>Cant.</t>
  </si>
  <si>
    <t>Ventanas:</t>
  </si>
  <si>
    <t>Pisos y zócalos:</t>
  </si>
  <si>
    <t>Acrílica base blanca (blanco 00 popular económ.).</t>
  </si>
  <si>
    <t>Pintura semigloss pared interior.</t>
  </si>
  <si>
    <t>SUB TOTAL</t>
  </si>
  <si>
    <t>Movimiento de tierra</t>
  </si>
  <si>
    <t>TOTAL GENERAL</t>
  </si>
  <si>
    <t>Bote material excavado + 30% abultamiento.</t>
  </si>
  <si>
    <t xml:space="preserve">Muros de bloques de: </t>
  </si>
  <si>
    <t>Terminación de superficie:</t>
  </si>
  <si>
    <t>Fragüache.</t>
  </si>
  <si>
    <t>Empañete maestrado interior.</t>
  </si>
  <si>
    <t xml:space="preserve">Hormigón armado en: </t>
  </si>
  <si>
    <t>T.G</t>
  </si>
  <si>
    <t>Ud.</t>
  </si>
  <si>
    <t xml:space="preserve">Preliminares: </t>
  </si>
  <si>
    <t>Hormigon armado en:</t>
  </si>
  <si>
    <t>Construccion de Drenaje Frances:</t>
  </si>
  <si>
    <t>Suministro de Material Impermeabilizante en paredes y base del drenaje ( Rollos de 1.00 m x 10 m)</t>
  </si>
  <si>
    <t>Rollos</t>
  </si>
  <si>
    <t>SUBTOTAL MURO LATERAL</t>
  </si>
  <si>
    <t>Preliminares</t>
  </si>
  <si>
    <t>ML</t>
  </si>
  <si>
    <t>Construccion de Canaleta con Rejilla Metalica</t>
  </si>
  <si>
    <t>Movimiento de Tierras:</t>
  </si>
  <si>
    <t>Relleno Apisonado en piso (MACO). (Caliche)</t>
  </si>
  <si>
    <t>Relleno de reposición .</t>
  </si>
  <si>
    <t xml:space="preserve">Losa hormigón armado, h=0.13mts.  3/8"@0.25m AD </t>
  </si>
  <si>
    <t>Vuelos, h=0.13mts.  3/8"@0.25m AD</t>
  </si>
  <si>
    <t>Bloques horm. 6", Ø3/8" a 0.80mts. B.N.P.</t>
  </si>
  <si>
    <t>Bloques horm. 6", Ø3/8" a 0.80mts., S.N.P.</t>
  </si>
  <si>
    <t>Empañete maestrado exterior.</t>
  </si>
  <si>
    <t>Cantos</t>
  </si>
  <si>
    <t>Mochetas</t>
  </si>
  <si>
    <t>Porcelanato 0.30 x 0.30mts. de alto tráfico.</t>
  </si>
  <si>
    <t>Puerta polimetal blanca (0.80 x 2.10)</t>
  </si>
  <si>
    <t>Ventanas corredizas de aluminio natural y cristal claro.(0.80 x 1.00)</t>
  </si>
  <si>
    <t>Rejas (incluye pintura).</t>
  </si>
  <si>
    <t>Acrílica pared exterior</t>
  </si>
  <si>
    <t>Viga amarre en muro 15x20 4 ɸ 3/8" est. 3/8"@0.20m 1:2:4 Ligado a Mano</t>
  </si>
  <si>
    <t>Bote de Material Excavado (Con Equipo) (Factor de Esp. = 1.20)</t>
  </si>
  <si>
    <t>Relleno compactado caliche (Con Equipo) ( Factor  de Comp. = 1.30)</t>
  </si>
  <si>
    <t>Mano de Obra de construccion de Drenaje</t>
  </si>
  <si>
    <t>Demolicion de caseta (Garita) existente</t>
  </si>
  <si>
    <t>Demolicion de muros de H.A. (Bases de Tanques de Combustible) existente</t>
  </si>
  <si>
    <t>SUBTOTAL GENERAL</t>
  </si>
  <si>
    <t>A.-</t>
  </si>
  <si>
    <t>GASTOS INDIRECTOS</t>
  </si>
  <si>
    <t>DIRECCION TECNICA</t>
  </si>
  <si>
    <t>GASTOS ADMINISTRATIVOS</t>
  </si>
  <si>
    <t>SEGUROS Y FIANZAS</t>
  </si>
  <si>
    <t>LEY 6-86</t>
  </si>
  <si>
    <t>CODIA</t>
  </si>
  <si>
    <t>TRANSPORTE</t>
  </si>
  <si>
    <t>IMPREVISTOS</t>
  </si>
  <si>
    <t>ESTUDIO Y DISEÑO (Pago contra facturas)</t>
  </si>
  <si>
    <t>ITBIS Norma 7 del 2007 de la DGII.</t>
  </si>
  <si>
    <t>SUB TOTAL GASTOS INDIRECTOS</t>
  </si>
  <si>
    <t>6.01.1</t>
  </si>
  <si>
    <t>6.01.2</t>
  </si>
  <si>
    <t>6.01.3</t>
  </si>
  <si>
    <t>6.01.4</t>
  </si>
  <si>
    <t>6.02.1</t>
  </si>
  <si>
    <t>6.02.2</t>
  </si>
  <si>
    <t>6.02.3</t>
  </si>
  <si>
    <t>6.02.4</t>
  </si>
  <si>
    <t>6.02.5</t>
  </si>
  <si>
    <t>6.03.1</t>
  </si>
  <si>
    <t>6.03.2</t>
  </si>
  <si>
    <t>6.04.1</t>
  </si>
  <si>
    <t>6.04.2</t>
  </si>
  <si>
    <t>6.04.3</t>
  </si>
  <si>
    <t>6.04.4</t>
  </si>
  <si>
    <t>6.04.5</t>
  </si>
  <si>
    <t>6.05.1</t>
  </si>
  <si>
    <t>6.05.2</t>
  </si>
  <si>
    <t>6.06.1</t>
  </si>
  <si>
    <t>6.07.1</t>
  </si>
  <si>
    <t>6.07.2</t>
  </si>
  <si>
    <t>6.08.1</t>
  </si>
  <si>
    <t>6.08.2</t>
  </si>
  <si>
    <t>6.08.3</t>
  </si>
  <si>
    <t>PRESUPUESTO:</t>
  </si>
  <si>
    <t>SUBTOTAL MURO FRONTAL</t>
  </si>
  <si>
    <t>Demolicion de Garita del Edificio adyacente</t>
  </si>
  <si>
    <t>Malla ciclónica de 6 pies de altura Cal. 9 con alambre Tipo Trinchera.</t>
  </si>
  <si>
    <t>Dintel , 0.15x0.20x1.40 (2), 3Ø 1/2"  2Ø 3/8", Ø3/8" a 0.20mts.</t>
  </si>
  <si>
    <t>B.-</t>
  </si>
  <si>
    <t>D.-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</si>
  <si>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</si>
  <si>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</si>
  <si>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</si>
  <si>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</si>
  <si>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</si>
  <si>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</si>
  <si>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</si>
  <si>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</si>
  <si>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</si>
  <si>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 xml:space="preserve">Limpieza area </t>
  </si>
  <si>
    <t>Demolicion de Rampa adyacente al Muro</t>
  </si>
  <si>
    <t>CONSTRUCCION DE CASETA DE SEGURIDAD (2.00 mts. X 2.63 mts.)</t>
  </si>
  <si>
    <t>Excavación zapata de muro 6", a mano, (0.45x9.26x 0.80mts.).</t>
  </si>
  <si>
    <t>Zapatas muros de 6", 9.26 x0.45 x 0.25, 3Ø 3/8", Ø3/8 a 0.25mts.</t>
  </si>
  <si>
    <t xml:space="preserve">Zócalos </t>
  </si>
  <si>
    <t>Otras Partidas</t>
  </si>
  <si>
    <t>Retiro de Chatarra metalica y Tanques de Combustibles de muros de H.A.  existente</t>
  </si>
  <si>
    <t>Bote de escombros. (Aprox. 8.00 camiones de 15.00 M3)</t>
  </si>
  <si>
    <t>Mano de Obra de contruccion de Drenaje (perforado de tubos, colocacion de tubos, colocacion de material impermeable, colocacion de grava , etc.)</t>
  </si>
  <si>
    <t>Hormigon  Simple y armado en:</t>
  </si>
  <si>
    <t>Antepecho de Bloques horm. 6" (2 Lineas)</t>
  </si>
  <si>
    <t>Inodoro Blanco de Servicio + Salidas</t>
  </si>
  <si>
    <t>6.08.4</t>
  </si>
  <si>
    <t>6.08.5</t>
  </si>
  <si>
    <t>Demolicion de Canaleta adyacente al Muro</t>
  </si>
  <si>
    <t>Rampa de Acceso Adyacente al Muro (Ver Planos)</t>
  </si>
  <si>
    <t>Corte de Arboles  existentes</t>
  </si>
  <si>
    <t>Lavamanos Blanco de Servicio + Salidas</t>
  </si>
  <si>
    <t>Suministro y colocacion de lloraderos en muro de contencion con tubos ɸ2" PVC SDR-26 (L= 0.60 Mts. c/u) (11.00 tubos ɸ2"x19'  de PVC SDR-26)</t>
  </si>
  <si>
    <r>
      <t xml:space="preserve">Suministro de Tubos perforados </t>
    </r>
    <r>
      <rPr>
        <i/>
        <sz val="14"/>
        <rFont val="Calibri"/>
        <family val="2"/>
      </rPr>
      <t xml:space="preserve">ɸ </t>
    </r>
    <r>
      <rPr>
        <i/>
        <sz val="12.6"/>
        <rFont val="Arial"/>
        <family val="2"/>
      </rPr>
      <t>8</t>
    </r>
    <r>
      <rPr>
        <i/>
        <sz val="11.35"/>
        <rFont val="Calibri"/>
        <family val="2"/>
      </rPr>
      <t>"X19'</t>
    </r>
    <r>
      <rPr>
        <i/>
        <sz val="14"/>
        <rFont val="Arial"/>
        <family val="2"/>
      </rPr>
      <t xml:space="preserve"> de PVC-SDR-26</t>
    </r>
  </si>
  <si>
    <r>
      <t xml:space="preserve">Suministro y colocacion de lloraderos en muro de contencion con tubos </t>
    </r>
    <r>
      <rPr>
        <i/>
        <sz val="14"/>
        <rFont val="Calibri"/>
        <family val="2"/>
      </rPr>
      <t>ɸ</t>
    </r>
    <r>
      <rPr>
        <i/>
        <sz val="12.6"/>
        <rFont val="Arial"/>
        <family val="2"/>
      </rPr>
      <t>2</t>
    </r>
    <r>
      <rPr>
        <i/>
        <sz val="12.6"/>
        <rFont val="Calibri"/>
        <family val="2"/>
      </rPr>
      <t>"</t>
    </r>
    <r>
      <rPr>
        <i/>
        <sz val="11.35"/>
        <rFont val="Arial"/>
        <family val="2"/>
      </rPr>
      <t xml:space="preserve"> PVC SDR-26</t>
    </r>
  </si>
  <si>
    <r>
      <t>Construccion de Canaleta con muros y piso vaciados de H.S. con Rejilla compuesta de angulares 2</t>
    </r>
    <r>
      <rPr>
        <i/>
        <sz val="14"/>
        <rFont val="Calibri"/>
        <family val="2"/>
      </rPr>
      <t>"x2"</t>
    </r>
    <r>
      <rPr>
        <i/>
        <sz val="14"/>
        <rFont val="Arial"/>
        <family val="2"/>
      </rPr>
      <t xml:space="preserve"> y Perfiles de  2"x1"</t>
    </r>
    <r>
      <rPr>
        <i/>
        <sz val="12.6"/>
        <rFont val="Calibri"/>
        <family val="2"/>
      </rPr>
      <t xml:space="preserve"> </t>
    </r>
  </si>
  <si>
    <r>
      <t>Asfaltado del area de Intervencion para la Construccion del Muro E= 2</t>
    </r>
    <r>
      <rPr>
        <i/>
        <sz val="14"/>
        <rFont val="Calibri"/>
        <family val="2"/>
      </rPr>
      <t>"</t>
    </r>
    <r>
      <rPr>
        <i/>
        <sz val="14"/>
        <rFont val="Arial"/>
        <family val="2"/>
      </rPr>
      <t xml:space="preserve"> (Ver Planos)</t>
    </r>
  </si>
  <si>
    <t>PROYECTO:  CONSTRUCCION DE MURO DE CONTENCION EN NAVE LAS COLINAS.</t>
  </si>
  <si>
    <t>LOCALIZACION: Calle J , Zona Indudstrial de Herrera, Nave Las Colinas, Sto. Dgo., D.N.</t>
  </si>
  <si>
    <t>MURO LATERAL L= 13.86 Mts.</t>
  </si>
  <si>
    <t>Replanteo general. (A= 69.30 M2)</t>
  </si>
  <si>
    <t xml:space="preserve">Bote de escombros. </t>
  </si>
  <si>
    <t>Excavacion de material proximo al muro.  (Con Equipo)</t>
  </si>
  <si>
    <t>Hormigon Simple de Limpieza debajo de la Zapata.</t>
  </si>
  <si>
    <t>Zapata de Muro de Contencion ɸ¾" @ 0.15 A.D. cara inferior y ɸ½" @ 0.15 A.D en cara superior.</t>
  </si>
  <si>
    <t>MURO FRONTAL L= 55.20 Mts.</t>
  </si>
  <si>
    <t>Relleno de Reposicion de Material Excavado.</t>
  </si>
  <si>
    <t xml:space="preserve">Zapata de Muro de Contencion ɸ¾" @ 0.15 A.D. cara inferior y ɸ½" @ 0.15 A.D en cara superior  </t>
  </si>
  <si>
    <r>
      <t>Muro de Contencion ɸ</t>
    </r>
    <r>
      <rPr>
        <i/>
        <sz val="14"/>
        <rFont val="Calibri"/>
        <family val="2"/>
      </rPr>
      <t>½</t>
    </r>
    <r>
      <rPr>
        <i/>
        <sz val="14"/>
        <rFont val="Arial"/>
        <family val="2"/>
      </rPr>
      <t>" @ 0.15 A.D.  En cara izquierda y de  ɸ½" @ 0.15 long.  Y ɸ</t>
    </r>
    <r>
      <rPr>
        <i/>
        <sz val="14"/>
        <rFont val="Calibri"/>
        <family val="2"/>
      </rPr>
      <t>¾</t>
    </r>
    <r>
      <rPr>
        <i/>
        <sz val="14"/>
        <rFont val="Arial"/>
        <family val="2"/>
      </rPr>
      <t>" @ 0.15 transv. en cara derecha.</t>
    </r>
  </si>
  <si>
    <r>
      <t>Muro de Contencion ɸ</t>
    </r>
    <r>
      <rPr>
        <i/>
        <sz val="14"/>
        <rFont val="Calibri"/>
        <family val="2"/>
      </rPr>
      <t>½</t>
    </r>
    <r>
      <rPr>
        <i/>
        <sz val="14"/>
        <rFont val="Arial"/>
        <family val="2"/>
      </rPr>
      <t>" @ 0.15 A.D.  En cara izquierda y de  ɸ½" @ 0.15 long. Y ɸ</t>
    </r>
    <r>
      <rPr>
        <i/>
        <sz val="14"/>
        <rFont val="Calibri"/>
        <family val="2"/>
      </rPr>
      <t>¾</t>
    </r>
    <r>
      <rPr>
        <i/>
        <sz val="14"/>
        <rFont val="Arial"/>
        <family val="2"/>
      </rPr>
      <t>" @ 0.15 transv. en cara derecha.</t>
    </r>
  </si>
  <si>
    <t>Pintura Base (Blanco 00 Popular Economica)</t>
  </si>
  <si>
    <t>Pintura Acrílica exterior, mostaza y marrón</t>
  </si>
  <si>
    <t>Verja metalica sobre muros frontal y lateral derecho. Con planchuelas de 1½" x ¼" x 20' de 1.6 mms. , barras cuadradas de ⅝" x 20', barras cuadradas de ½" x 20', parales de perfiles 3" x 3" con capiteles. Columnas de H.A. 0.20 mts. X 0.20 mts. 4ɸ½", est. @ 0.20 mts. ( Incluye pintura y otros materiales y Mano de Obra). (Ver Planos).</t>
  </si>
  <si>
    <t>ESTRUCTURAS METALICAS Y OTROS</t>
  </si>
  <si>
    <r>
      <t>Readecuacion  y terminacion de Columnas soporte de puerta de Bloques de 8</t>
    </r>
    <r>
      <rPr>
        <sz val="14"/>
        <rFont val="Calibri"/>
        <family val="2"/>
      </rPr>
      <t>"</t>
    </r>
    <r>
      <rPr>
        <i/>
        <sz val="12.6"/>
        <rFont val="Arial"/>
        <family val="2"/>
      </rPr>
      <t xml:space="preserve"> con Capiteles </t>
    </r>
  </si>
  <si>
    <r>
      <t>Asfaltado del area de Intervencion para la Construccion del Muro y Area de Acceso Frontal  E= 2</t>
    </r>
    <r>
      <rPr>
        <i/>
        <sz val="14"/>
        <rFont val="Calibri"/>
        <family val="2"/>
      </rPr>
      <t>"</t>
    </r>
    <r>
      <rPr>
        <i/>
        <sz val="14"/>
        <rFont val="Arial"/>
        <family val="2"/>
      </rPr>
      <t xml:space="preserve"> (ver planos)</t>
    </r>
  </si>
  <si>
    <t>Demolicion de Acera Frontal con Malla Electrosoldada V=  59.91 x 2.30 x 0.12)M3</t>
  </si>
  <si>
    <t>Ml</t>
  </si>
  <si>
    <t>Demolicion de Contenes en area frontal L=  59.91 Ml</t>
  </si>
  <si>
    <t>Construccion de Contenes Nuevos en area frontal L=  59.91 Ml</t>
  </si>
  <si>
    <t>Diseño de Letra JCE en Verja frontal</t>
  </si>
  <si>
    <t>Construccion de Contenes Nuevos en area perimetral del area verde  L=  113.37 Ml</t>
  </si>
  <si>
    <r>
      <t>Construccion de area verde con siembra de grama A= 145.74 m</t>
    </r>
    <r>
      <rPr>
        <sz val="14"/>
        <rFont val="Calibri"/>
        <family val="2"/>
      </rPr>
      <t>²</t>
    </r>
  </si>
  <si>
    <t xml:space="preserve">Limpieza del area </t>
  </si>
  <si>
    <r>
      <t>M</t>
    </r>
    <r>
      <rPr>
        <sz val="14"/>
        <rFont val="Calibri"/>
        <family val="2"/>
      </rPr>
      <t>²</t>
    </r>
  </si>
  <si>
    <r>
      <t>M</t>
    </r>
    <r>
      <rPr>
        <sz val="14"/>
        <rFont val="Calibri"/>
        <family val="2"/>
      </rPr>
      <t>³</t>
    </r>
  </si>
  <si>
    <t>Construccion de Porton de Entrada (Ancho= 7.52 mts. Y L= 2.50 mts. con planchuelas de 1½" x ¼" x 20' de 1.6 mms. , barras cuadradas de ⅝" x 20', barras cuadradas de ½" x 20', parales de perfiles 3" x 3" con capiteles y tola de 4' x 8' x 3/16" ( Incluye pintura y otros materiales y Mano de Obra). (Ver Planos)..</t>
  </si>
  <si>
    <t>Demolicion  de Zapata de Muro de Contencion existente con Equipo</t>
  </si>
  <si>
    <t>Demolicion de Muro de Bloques existente Con Equipo</t>
  </si>
  <si>
    <t>Construccion Acera Frontal con Malla Electrosoldada V=  55.20 x 2.30 x 0.12)M3</t>
  </si>
  <si>
    <t>Demolicion de Muro de Contencion existente Con Compresor</t>
  </si>
  <si>
    <t>Demolicion  de Zapata de Muro de Contencion existente con Compresor</t>
  </si>
  <si>
    <t>Excavacion de material en area de zapata del muro.  (Con Equipo)</t>
  </si>
  <si>
    <r>
      <t>Suministro de Grava de 1</t>
    </r>
    <r>
      <rPr>
        <i/>
        <sz val="14"/>
        <rFont val="Calibri"/>
        <family val="2"/>
      </rPr>
      <t>"</t>
    </r>
    <r>
      <rPr>
        <i/>
        <sz val="12.6"/>
        <rFont val="Arial"/>
        <family val="2"/>
      </rPr>
      <t>@ 1</t>
    </r>
    <r>
      <rPr>
        <i/>
        <sz val="12.6"/>
        <rFont val="Calibri"/>
        <family val="2"/>
      </rPr>
      <t>½</t>
    </r>
    <r>
      <rPr>
        <i/>
        <sz val="11.35"/>
        <rFont val="Calibri"/>
        <family val="2"/>
      </rPr>
      <t>"</t>
    </r>
    <r>
      <rPr>
        <i/>
        <sz val="14"/>
        <rFont val="Arial"/>
        <family val="2"/>
      </rPr>
      <t xml:space="preserve"> (V = 0.30 mts. X 5.00 mts. X 43.27) + 15% de desp.</t>
    </r>
  </si>
  <si>
    <r>
      <t>Suministro de Grava de 1</t>
    </r>
    <r>
      <rPr>
        <i/>
        <sz val="14"/>
        <rFont val="Calibri"/>
        <family val="2"/>
      </rPr>
      <t>"</t>
    </r>
    <r>
      <rPr>
        <i/>
        <sz val="12.6"/>
        <rFont val="Arial"/>
        <family val="2"/>
      </rPr>
      <t>@ 1</t>
    </r>
    <r>
      <rPr>
        <i/>
        <sz val="12.6"/>
        <rFont val="Calibri"/>
        <family val="2"/>
      </rPr>
      <t>½</t>
    </r>
    <r>
      <rPr>
        <i/>
        <sz val="11.35"/>
        <rFont val="Calibri"/>
        <family val="2"/>
      </rPr>
      <t>"</t>
    </r>
    <r>
      <rPr>
        <i/>
        <sz val="14"/>
        <rFont val="Arial"/>
        <family val="2"/>
      </rPr>
      <t xml:space="preserve"> (V = 0.30 mts. X 5.00 mts. X 55.20) + 15% de desp.</t>
    </r>
  </si>
  <si>
    <t xml:space="preserve">Partidas Presupuestarias Electromecanicas </t>
  </si>
  <si>
    <t>Iluminacion y Salidas de Alimentacion</t>
  </si>
  <si>
    <t>Suministro de Lampara Led de Calle 60W, Con Fotocelda Integrada, 120V, 5000K, IP65.</t>
  </si>
  <si>
    <t>Canalizacion de Salidas de Alimentacion Desde Tapon de Registro Roscado de 4" en PVC Hacia Lamparas Led de Calle en Tuberia PVC de 3/4", Registro Metalico 2"x4" con Ko. de 3/4" y Alambre #10 AWG THHN (Negro o Rojo para el Potencial, Blanco para Neutro y Verde para Tierra.</t>
  </si>
  <si>
    <t>Suministro e Instalacion de Tapon de Registro Roscado en PVC de 4". Canalizacion en Tuberia en PVC de 2" , 1 1/2" y 1" SDR-26 Desde Registro Metalico Pintado 6"x6"x4" N3R. Alambre #10 AWG THHN Potencial, Neutro y Tierra Para la Alimentacion de los 4 Circuitos. (Detalles Sobre Canalizacion de Tuberias y Distribucion de los Circuitos Especificados en los Planos).</t>
  </si>
  <si>
    <t>Mano de Obra  Instalacion de Lampara Led de calle</t>
  </si>
  <si>
    <t>Alquiler por Dia de Grua Con Canasto para Instalacion de Lampara Led de Calle</t>
  </si>
  <si>
    <t>Dias</t>
  </si>
  <si>
    <t>Mano de Obra Instalacion Salidas de Alimentacion desde Tapon de Registro Roscado en PVC Hacia Lampara Led de Calle</t>
  </si>
  <si>
    <t>Mano de Obra Instalacion Salidas de Alimentacion desde Registro Metalico 6"x6"x4" Hacia Tapon de Registro Roscado en PVC</t>
  </si>
  <si>
    <t>Sistema Electrico de Potencia</t>
  </si>
  <si>
    <t xml:space="preserve">Suministro e Instalacion de Panel de Distribucion 8-16 Circuitos, 1F, 125A, 120/240V, Nema 3R Tipo de disyuntor: THQL. Para Alimentacion de Lamparas Led de Calle, Compuesto por:
Breaker 20A-------------4Uds                                                  
Canalizacion en tuberia EMT 1 1/2" Visto Desde Panel de Distribucion Hacia Panel de Lamparas Led de Calle.                                                                                                                                        El Panel sera Alimentado Por los Siguientes Calibres de Alambre:
2 #6 THHN Fase
1 #8 THHN Neutro
1 #10 THHN Tierra                                                                                                    </t>
  </si>
  <si>
    <t>Canalizacion en Tuberia PVC SDR-26 de 2" Soterrada desde Panel de Lamparas Led de Calle Hacia Registro. Incluye Registro Metalico Pintado 8"x8"x4" N3R y Alambre #10 AWG THHN Para Potencial, Neutro y Tierra Para la Alimentacion de los 4 Circuitos de Iluminacion en Lamparas Led de Calle.</t>
  </si>
  <si>
    <t>Mano de obra Instalacion Sistema electrico de Potencia</t>
  </si>
  <si>
    <r>
      <t>Postes para Luminarias de hierro de 4</t>
    </r>
    <r>
      <rPr>
        <sz val="14"/>
        <rFont val="Calibri"/>
        <family val="2"/>
      </rPr>
      <t>"</t>
    </r>
    <r>
      <rPr>
        <i/>
        <sz val="12.6"/>
        <rFont val="Arial"/>
        <family val="2"/>
      </rPr>
      <t>x4</t>
    </r>
    <r>
      <rPr>
        <sz val="12.6"/>
        <rFont val="Calibri"/>
        <family val="2"/>
      </rPr>
      <t>"</t>
    </r>
    <r>
      <rPr>
        <i/>
        <sz val="11.35"/>
        <rFont val="Arial"/>
        <family val="2"/>
      </rPr>
      <t xml:space="preserve"> de 2.25 mms. De espesor con con tubos de 1</t>
    </r>
    <r>
      <rPr>
        <sz val="14"/>
        <rFont val="Arial"/>
        <family val="2"/>
      </rPr>
      <t>½"</t>
    </r>
    <r>
      <rPr>
        <i/>
        <sz val="14"/>
        <rFont val="Arial"/>
        <family val="2"/>
      </rPr>
      <t xml:space="preserve"> para soporte de lamparas con pernos y planchuelas y pedestal de H.A.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</si>
</sst>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&quot;RD$&quot;#,##0.00"/>
  </numFmts>
  <fonts count="4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4"/>
      <name val="Times New Roman"/>
      <family val="1"/>
    </font>
    <font>
      <b/>
      <sz val="15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6"/>
      <name val="Arial"/>
      <family val="2"/>
    </font>
    <font>
      <i/>
      <sz val="12.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1.35"/>
      <name val="Arial"/>
      <family val="2"/>
    </font>
    <font>
      <i/>
      <sz val="12"/>
      <name val="Arial"/>
      <family val="2"/>
    </font>
    <font>
      <i/>
      <sz val="14"/>
      <name val="Calibri"/>
      <family val="2"/>
    </font>
    <font>
      <i/>
      <sz val="11.35"/>
      <name val="Calibri"/>
      <family val="2"/>
    </font>
    <font>
      <i/>
      <sz val="12.6"/>
      <name val="Calibri"/>
      <family val="2"/>
    </font>
    <font>
      <b/>
      <i/>
      <sz val="16"/>
      <name val="Times New Roman"/>
      <family val="1"/>
    </font>
    <font>
      <b/>
      <i/>
      <sz val="14"/>
      <name val="Times New Roman"/>
      <family val="1"/>
    </font>
    <font>
      <i/>
      <sz val="14"/>
      <color rgb="FFFF0000"/>
      <name val="Arial"/>
      <family val="2"/>
    </font>
    <font>
      <i/>
      <sz val="12"/>
      <color rgb="FFFF0000"/>
      <name val="Arial"/>
      <family val="2"/>
    </font>
    <font>
      <i/>
      <sz val="14"/>
      <color rgb="FFFF0000"/>
      <name val="Times New Roman"/>
      <family val="1"/>
    </font>
    <font>
      <b/>
      <i/>
      <sz val="11"/>
      <color rgb="FFFF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4"/>
      <color indexed="8"/>
      <name val="Arial"/>
      <family val="2"/>
    </font>
    <font>
      <sz val="14"/>
      <name val="Calibri"/>
      <family val="2"/>
    </font>
    <font>
      <b/>
      <i/>
      <sz val="14"/>
      <color indexed="8"/>
      <name val="Arial"/>
      <family val="2"/>
    </font>
    <font>
      <i/>
      <sz val="12"/>
      <color indexed="8"/>
      <name val="Arial"/>
      <family val="2"/>
    </font>
    <font>
      <b/>
      <i/>
      <sz val="12"/>
      <name val="Arial"/>
      <family val="2"/>
    </font>
    <font>
      <sz val="12.6"/>
      <name val="Calibri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4" fontId="7" fillId="0" borderId="0">
      <alignment vertical="top"/>
      <protection locked="0"/>
    </xf>
    <xf numFmtId="0" fontId="8" fillId="0" borderId="0">
      <protection locked="0"/>
    </xf>
    <xf numFmtId="44" fontId="9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380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justify" vertical="justify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5" fillId="0" borderId="1" xfId="0" applyFont="1" applyBorder="1" applyAlignment="1"/>
    <xf numFmtId="165" fontId="1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justify" vertical="justify"/>
    </xf>
    <xf numFmtId="4" fontId="5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19" xfId="0" applyFont="1" applyBorder="1" applyAlignment="1"/>
    <xf numFmtId="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right"/>
    </xf>
    <xf numFmtId="165" fontId="12" fillId="0" borderId="15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4" fontId="14" fillId="2" borderId="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4" fontId="14" fillId="0" borderId="7" xfId="1" applyNumberFormat="1" applyFont="1" applyBorder="1" applyAlignment="1" applyProtection="1">
      <alignment horizontal="right" vertical="center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4" fontId="14" fillId="2" borderId="7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right" vertical="center"/>
    </xf>
    <xf numFmtId="164" fontId="15" fillId="0" borderId="5" xfId="1" applyFont="1" applyBorder="1" applyAlignment="1" applyProtection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 wrapText="1"/>
    </xf>
    <xf numFmtId="4" fontId="13" fillId="2" borderId="7" xfId="0" applyNumberFormat="1" applyFont="1" applyFill="1" applyBorder="1" applyAlignment="1">
      <alignment horizontal="right" vertical="center"/>
    </xf>
    <xf numFmtId="4" fontId="13" fillId="2" borderId="14" xfId="0" applyNumberFormat="1" applyFont="1" applyFill="1" applyBorder="1" applyAlignment="1">
      <alignment horizontal="right" vertical="center"/>
    </xf>
    <xf numFmtId="10" fontId="11" fillId="0" borderId="7" xfId="0" applyNumberFormat="1" applyFont="1" applyFill="1" applyBorder="1" applyAlignment="1" applyProtection="1">
      <alignment horizontal="center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165" fontId="11" fillId="0" borderId="7" xfId="1" applyNumberFormat="1" applyFont="1" applyBorder="1" applyAlignment="1" applyProtection="1">
      <alignment horizontal="center"/>
      <protection hidden="1"/>
    </xf>
    <xf numFmtId="0" fontId="14" fillId="0" borderId="7" xfId="0" applyFont="1" applyFill="1" applyBorder="1" applyAlignment="1" applyProtection="1">
      <protection hidden="1"/>
    </xf>
    <xf numFmtId="10" fontId="14" fillId="0" borderId="7" xfId="0" applyNumberFormat="1" applyFont="1" applyFill="1" applyBorder="1" applyAlignment="1" applyProtection="1">
      <alignment horizontal="center"/>
      <protection hidden="1"/>
    </xf>
    <xf numFmtId="0" fontId="14" fillId="0" borderId="7" xfId="0" applyFont="1" applyFill="1" applyBorder="1" applyAlignment="1" applyProtection="1">
      <alignment horizontal="center"/>
      <protection hidden="1"/>
    </xf>
    <xf numFmtId="165" fontId="14" fillId="0" borderId="7" xfId="1" applyNumberFormat="1" applyFont="1" applyBorder="1" applyAlignment="1" applyProtection="1">
      <alignment horizontal="center"/>
      <protection hidden="1"/>
    </xf>
    <xf numFmtId="4" fontId="14" fillId="0" borderId="7" xfId="1" applyNumberFormat="1" applyFont="1" applyBorder="1" applyAlignment="1" applyProtection="1">
      <alignment horizontal="right"/>
      <protection locked="0"/>
    </xf>
    <xf numFmtId="165" fontId="13" fillId="0" borderId="8" xfId="1" applyNumberFormat="1" applyFont="1" applyBorder="1" applyAlignment="1" applyProtection="1">
      <alignment horizontal="center"/>
      <protection locked="0"/>
    </xf>
    <xf numFmtId="165" fontId="13" fillId="0" borderId="13" xfId="1" applyNumberFormat="1" applyFont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protection hidden="1"/>
    </xf>
    <xf numFmtId="165" fontId="14" fillId="0" borderId="7" xfId="0" applyNumberFormat="1" applyFont="1" applyBorder="1" applyAlignment="1" applyProtection="1">
      <alignment horizontal="center"/>
      <protection hidden="1"/>
    </xf>
    <xf numFmtId="4" fontId="14" fillId="0" borderId="9" xfId="0" applyNumberFormat="1" applyFont="1" applyBorder="1" applyAlignment="1" applyProtection="1">
      <alignment horizontal="right"/>
      <protection locked="0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7" fillId="4" borderId="23" xfId="0" applyFont="1" applyFill="1" applyBorder="1" applyAlignment="1" applyProtection="1">
      <alignment horizontal="center"/>
      <protection hidden="1"/>
    </xf>
    <xf numFmtId="0" fontId="18" fillId="4" borderId="24" xfId="0" applyFont="1" applyFill="1" applyBorder="1" applyAlignment="1" applyProtection="1">
      <protection hidden="1"/>
    </xf>
    <xf numFmtId="165" fontId="18" fillId="4" borderId="24" xfId="0" applyNumberFormat="1" applyFont="1" applyFill="1" applyBorder="1" applyAlignment="1" applyProtection="1">
      <alignment horizontal="center"/>
      <protection hidden="1"/>
    </xf>
    <xf numFmtId="165" fontId="18" fillId="4" borderId="25" xfId="0" applyNumberFormat="1" applyFont="1" applyFill="1" applyBorder="1" applyAlignment="1" applyProtection="1">
      <alignment horizontal="center"/>
      <protection locked="0"/>
    </xf>
    <xf numFmtId="164" fontId="17" fillId="4" borderId="35" xfId="1" applyNumberFormat="1" applyFont="1" applyFill="1" applyBorder="1" applyAlignment="1" applyProtection="1">
      <alignment horizont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6" xfId="0" applyFont="1" applyBorder="1" applyAlignment="1">
      <alignment horizontal="justify" vertical="center"/>
    </xf>
    <xf numFmtId="0" fontId="14" fillId="0" borderId="6" xfId="0" applyFont="1" applyBorder="1" applyAlignment="1">
      <alignment horizontal="justify" vertical="center"/>
    </xf>
    <xf numFmtId="2" fontId="14" fillId="0" borderId="36" xfId="0" applyNumberFormat="1" applyFont="1" applyBorder="1" applyAlignment="1">
      <alignment horizontal="justify" vertical="center"/>
    </xf>
    <xf numFmtId="0" fontId="13" fillId="0" borderId="6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right" vertical="center" wrapText="1"/>
    </xf>
    <xf numFmtId="164" fontId="13" fillId="0" borderId="17" xfId="1" applyFont="1" applyBorder="1" applyAlignment="1" applyProtection="1">
      <alignment horizontal="center" vertical="center"/>
    </xf>
    <xf numFmtId="4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4" fillId="2" borderId="7" xfId="0" applyNumberFormat="1" applyFont="1" applyFill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164" fontId="13" fillId="0" borderId="8" xfId="1" applyFont="1" applyBorder="1" applyAlignment="1" applyProtection="1">
      <alignment horizontal="center" vertical="center"/>
    </xf>
    <xf numFmtId="164" fontId="13" fillId="0" borderId="18" xfId="1" applyFont="1" applyBorder="1" applyAlignment="1" applyProtection="1">
      <alignment horizontal="center" vertical="center"/>
    </xf>
    <xf numFmtId="0" fontId="15" fillId="0" borderId="36" xfId="0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 applyProtection="1">
      <alignment horizontal="right"/>
      <protection hidden="1"/>
    </xf>
    <xf numFmtId="0" fontId="14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 wrapText="1"/>
    </xf>
    <xf numFmtId="4" fontId="14" fillId="2" borderId="39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right" vertical="center"/>
    </xf>
    <xf numFmtId="4" fontId="14" fillId="0" borderId="40" xfId="0" applyNumberFormat="1" applyFont="1" applyBorder="1" applyAlignment="1">
      <alignment horizontal="right" vertical="center" wrapText="1"/>
    </xf>
    <xf numFmtId="0" fontId="14" fillId="0" borderId="3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4" fontId="13" fillId="2" borderId="14" xfId="0" applyNumberFormat="1" applyFont="1" applyFill="1" applyBorder="1" applyAlignment="1">
      <alignment horizontal="center" vertical="center"/>
    </xf>
    <xf numFmtId="4" fontId="13" fillId="2" borderId="26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" fontId="14" fillId="2" borderId="26" xfId="0" applyNumberFormat="1" applyFont="1" applyFill="1" applyBorder="1" applyAlignment="1">
      <alignment horizontal="right" vertical="center"/>
    </xf>
    <xf numFmtId="4" fontId="14" fillId="2" borderId="41" xfId="0" applyNumberFormat="1" applyFont="1" applyFill="1" applyBorder="1" applyAlignment="1">
      <alignment horizontal="right" vertical="center"/>
    </xf>
    <xf numFmtId="164" fontId="15" fillId="0" borderId="5" xfId="1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/>
    <xf numFmtId="4" fontId="11" fillId="0" borderId="0" xfId="1" applyNumberFormat="1" applyFont="1" applyBorder="1" applyAlignment="1" applyProtection="1">
      <alignment horizontal="justify" vertical="justify"/>
    </xf>
    <xf numFmtId="164" fontId="11" fillId="0" borderId="0" xfId="1" applyNumberFormat="1" applyFont="1" applyBorder="1" applyAlignment="1" applyProtection="1">
      <alignment horizontal="justify" vertical="justify"/>
    </xf>
    <xf numFmtId="0" fontId="11" fillId="0" borderId="0" xfId="0" applyFont="1" applyAlignment="1">
      <alignment horizontal="justify" vertical="justify"/>
    </xf>
    <xf numFmtId="39" fontId="11" fillId="0" borderId="0" xfId="1" applyNumberFormat="1" applyFont="1" applyBorder="1" applyAlignment="1" applyProtection="1">
      <alignment horizontal="right"/>
    </xf>
    <xf numFmtId="0" fontId="13" fillId="0" borderId="6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0" fontId="13" fillId="0" borderId="6" xfId="0" applyFont="1" applyBorder="1" applyAlignment="1">
      <alignment horizontal="justify" vertical="center" wrapText="1"/>
    </xf>
    <xf numFmtId="4" fontId="14" fillId="0" borderId="7" xfId="0" applyNumberFormat="1" applyFont="1" applyBorder="1" applyAlignment="1">
      <alignment horizontal="justify" vertical="justify"/>
    </xf>
    <xf numFmtId="0" fontId="14" fillId="0" borderId="7" xfId="0" applyFont="1" applyBorder="1" applyAlignment="1">
      <alignment horizontal="justify" vertical="justify"/>
    </xf>
    <xf numFmtId="4" fontId="14" fillId="2" borderId="7" xfId="0" applyNumberFormat="1" applyFont="1" applyFill="1" applyBorder="1" applyAlignment="1">
      <alignment horizontal="justify" vertical="justify"/>
    </xf>
    <xf numFmtId="164" fontId="13" fillId="0" borderId="8" xfId="0" applyNumberFormat="1" applyFont="1" applyBorder="1" applyAlignment="1">
      <alignment horizontal="justify" vertical="justify"/>
    </xf>
    <xf numFmtId="0" fontId="14" fillId="0" borderId="6" xfId="0" applyFont="1" applyFill="1" applyBorder="1" applyAlignment="1">
      <alignment horizontal="justify" vertical="justify" wrapText="1"/>
    </xf>
    <xf numFmtId="2" fontId="14" fillId="2" borderId="7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wrapText="1"/>
    </xf>
    <xf numFmtId="0" fontId="13" fillId="0" borderId="6" xfId="0" applyFont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39" fontId="14" fillId="0" borderId="0" xfId="1" applyNumberFormat="1" applyFont="1" applyBorder="1" applyAlignment="1" applyProtection="1">
      <alignment horizontal="right"/>
    </xf>
    <xf numFmtId="0" fontId="14" fillId="0" borderId="0" xfId="0" applyFont="1" applyAlignment="1"/>
    <xf numFmtId="164" fontId="13" fillId="0" borderId="13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4" fontId="14" fillId="2" borderId="11" xfId="0" applyNumberFormat="1" applyFont="1" applyFill="1" applyBorder="1" applyAlignment="1">
      <alignment horizontal="right"/>
    </xf>
    <xf numFmtId="4" fontId="14" fillId="0" borderId="11" xfId="0" applyNumberFormat="1" applyFont="1" applyBorder="1" applyAlignment="1">
      <alignment horizontal="right" vertical="center"/>
    </xf>
    <xf numFmtId="4" fontId="14" fillId="0" borderId="11" xfId="0" applyNumberFormat="1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4" fontId="24" fillId="0" borderId="39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164" fontId="17" fillId="0" borderId="5" xfId="0" applyNumberFormat="1" applyFont="1" applyBorder="1" applyAlignment="1">
      <alignment vertical="center"/>
    </xf>
    <xf numFmtId="0" fontId="20" fillId="0" borderId="0" xfId="0" applyFont="1" applyAlignment="1"/>
    <xf numFmtId="0" fontId="11" fillId="0" borderId="3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 vertical="center"/>
    </xf>
    <xf numFmtId="165" fontId="25" fillId="0" borderId="17" xfId="0" applyNumberFormat="1" applyFont="1" applyBorder="1" applyAlignment="1">
      <alignment horizontal="center" vertical="center"/>
    </xf>
    <xf numFmtId="4" fontId="14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11" fillId="0" borderId="1" xfId="0" applyFont="1" applyBorder="1" applyAlignment="1"/>
    <xf numFmtId="0" fontId="25" fillId="0" borderId="1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7" fillId="0" borderId="0" xfId="0" applyFont="1" applyAlignment="1">
      <alignment horizontal="justify" vertical="justify"/>
    </xf>
    <xf numFmtId="164" fontId="28" fillId="0" borderId="0" xfId="1" applyNumberFormat="1" applyFont="1" applyBorder="1" applyAlignment="1" applyProtection="1">
      <alignment horizontal="right"/>
    </xf>
    <xf numFmtId="0" fontId="28" fillId="0" borderId="0" xfId="0" applyFont="1" applyAlignment="1"/>
    <xf numFmtId="4" fontId="28" fillId="0" borderId="0" xfId="1" applyNumberFormat="1" applyFont="1" applyBorder="1" applyAlignment="1" applyProtection="1">
      <alignment horizontal="right"/>
    </xf>
    <xf numFmtId="39" fontId="28" fillId="0" borderId="0" xfId="1" applyNumberFormat="1" applyFont="1" applyBorder="1" applyAlignment="1" applyProtection="1">
      <alignment horizontal="right"/>
    </xf>
    <xf numFmtId="39" fontId="28" fillId="0" borderId="0" xfId="1" applyNumberFormat="1" applyFont="1" applyBorder="1" applyAlignment="1" applyProtection="1">
      <alignment horizontal="justify" vertical="justify"/>
    </xf>
    <xf numFmtId="0" fontId="28" fillId="0" borderId="0" xfId="0" applyFont="1" applyAlignment="1">
      <alignment horizontal="justify" vertical="justify"/>
    </xf>
    <xf numFmtId="39" fontId="26" fillId="0" borderId="0" xfId="1" applyNumberFormat="1" applyFont="1" applyBorder="1" applyAlignment="1" applyProtection="1">
      <alignment horizontal="right"/>
    </xf>
    <xf numFmtId="0" fontId="26" fillId="0" borderId="0" xfId="0" applyFont="1" applyAlignment="1"/>
    <xf numFmtId="0" fontId="29" fillId="0" borderId="0" xfId="0" applyFont="1" applyAlignment="1"/>
    <xf numFmtId="39" fontId="28" fillId="0" borderId="0" xfId="1" applyNumberFormat="1" applyFont="1" applyBorder="1" applyAlignment="1" applyProtection="1">
      <alignment horizontal="right" vertical="center"/>
    </xf>
    <xf numFmtId="0" fontId="28" fillId="0" borderId="0" xfId="0" applyFont="1" applyAlignment="1">
      <alignment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justify" vertical="center"/>
    </xf>
    <xf numFmtId="0" fontId="14" fillId="2" borderId="8" xfId="0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horizontal="right" vertical="center" wrapText="1"/>
    </xf>
    <xf numFmtId="0" fontId="14" fillId="2" borderId="36" xfId="0" applyFont="1" applyFill="1" applyBorder="1" applyAlignment="1">
      <alignment horizontal="center" vertical="center"/>
    </xf>
    <xf numFmtId="4" fontId="14" fillId="2" borderId="14" xfId="0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 wrapText="1"/>
    </xf>
    <xf numFmtId="0" fontId="27" fillId="0" borderId="0" xfId="0" applyFont="1" applyAlignment="1"/>
    <xf numFmtId="0" fontId="30" fillId="0" borderId="28" xfId="0" applyFont="1" applyBorder="1">
      <alignment vertical="center"/>
    </xf>
    <xf numFmtId="4" fontId="30" fillId="0" borderId="29" xfId="0" applyNumberFormat="1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9" xfId="0" applyFont="1" applyBorder="1" applyAlignment="1">
      <alignment horizontal="right" vertical="center"/>
    </xf>
    <xf numFmtId="0" fontId="30" fillId="0" borderId="30" xfId="0" applyFont="1" applyBorder="1" applyAlignment="1">
      <alignment horizontal="center" vertical="center"/>
    </xf>
    <xf numFmtId="0" fontId="31" fillId="0" borderId="1" xfId="0" applyFont="1" applyBorder="1" applyAlignment="1"/>
    <xf numFmtId="4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right"/>
    </xf>
    <xf numFmtId="49" fontId="31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1" xfId="0" applyFont="1" applyBorder="1" applyAlignment="1"/>
    <xf numFmtId="0" fontId="14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20" fillId="0" borderId="1" xfId="0" applyFont="1" applyBorder="1" applyAlignment="1"/>
    <xf numFmtId="0" fontId="20" fillId="0" borderId="19" xfId="0" applyFont="1" applyBorder="1" applyAlignment="1"/>
    <xf numFmtId="4" fontId="33" fillId="0" borderId="0" xfId="0" applyNumberFormat="1" applyFont="1" applyBorder="1" applyAlignment="1">
      <alignment horizontal="center"/>
    </xf>
    <xf numFmtId="0" fontId="13" fillId="0" borderId="1" xfId="0" applyFont="1" applyBorder="1" applyAlignment="1"/>
    <xf numFmtId="0" fontId="13" fillId="0" borderId="5" xfId="0" applyFont="1" applyBorder="1" applyAlignment="1"/>
    <xf numFmtId="0" fontId="25" fillId="0" borderId="0" xfId="0" applyFont="1" applyBorder="1" applyAlignment="1"/>
    <xf numFmtId="0" fontId="20" fillId="0" borderId="0" xfId="0" applyFont="1" applyBorder="1" applyAlignment="1">
      <alignment horizontal="right"/>
    </xf>
    <xf numFmtId="0" fontId="3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justify" vertical="justify"/>
    </xf>
    <xf numFmtId="0" fontId="25" fillId="0" borderId="1" xfId="0" applyFont="1" applyBorder="1" applyAlignment="1"/>
    <xf numFmtId="0" fontId="25" fillId="0" borderId="5" xfId="0" applyFont="1" applyBorder="1" applyAlignment="1"/>
    <xf numFmtId="0" fontId="25" fillId="0" borderId="34" xfId="0" applyFont="1" applyBorder="1" applyAlignment="1"/>
    <xf numFmtId="0" fontId="25" fillId="0" borderId="35" xfId="0" applyFont="1" applyBorder="1" applyAlignment="1"/>
    <xf numFmtId="0" fontId="34" fillId="0" borderId="36" xfId="0" applyFont="1" applyBorder="1" applyAlignment="1"/>
    <xf numFmtId="0" fontId="33" fillId="0" borderId="3" xfId="0" applyFont="1" applyBorder="1" applyAlignment="1"/>
    <xf numFmtId="0" fontId="33" fillId="0" borderId="4" xfId="0" applyFont="1" applyBorder="1" applyAlignment="1"/>
    <xf numFmtId="0" fontId="33" fillId="0" borderId="31" xfId="0" applyFont="1" applyBorder="1" applyAlignment="1"/>
    <xf numFmtId="0" fontId="33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right"/>
    </xf>
    <xf numFmtId="0" fontId="33" fillId="0" borderId="15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4" fontId="13" fillId="0" borderId="43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3" fillId="2" borderId="8" xfId="1" applyFont="1" applyFill="1" applyBorder="1" applyAlignment="1" applyProtection="1">
      <alignment horizontal="center" vertical="center"/>
    </xf>
    <xf numFmtId="164" fontId="15" fillId="0" borderId="8" xfId="1" applyFont="1" applyBorder="1" applyAlignment="1" applyProtection="1">
      <alignment horizontal="center" vertical="center"/>
    </xf>
    <xf numFmtId="164" fontId="13" fillId="0" borderId="8" xfId="1" applyNumberFormat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wrapText="1"/>
    </xf>
    <xf numFmtId="4" fontId="14" fillId="2" borderId="9" xfId="0" applyNumberFormat="1" applyFont="1" applyFill="1" applyBorder="1" applyAlignment="1" applyProtection="1">
      <alignment horizontal="right"/>
      <protection hidden="1"/>
    </xf>
    <xf numFmtId="2" fontId="35" fillId="0" borderId="7" xfId="0" applyNumberFormat="1" applyFont="1" applyFill="1" applyBorder="1" applyAlignment="1" applyProtection="1">
      <alignment horizontal="center"/>
      <protection hidden="1"/>
    </xf>
    <xf numFmtId="0" fontId="13" fillId="0" borderId="37" xfId="0" applyFont="1" applyBorder="1" applyAlignment="1">
      <alignment horizontal="center" vertical="center"/>
    </xf>
    <xf numFmtId="0" fontId="15" fillId="0" borderId="44" xfId="0" applyFont="1" applyBorder="1" applyAlignment="1">
      <alignment horizontal="right" vertical="center" wrapText="1"/>
    </xf>
    <xf numFmtId="4" fontId="14" fillId="2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 wrapText="1"/>
    </xf>
    <xf numFmtId="164" fontId="15" fillId="0" borderId="44" xfId="1" applyFont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4" fontId="14" fillId="0" borderId="7" xfId="0" applyNumberFormat="1" applyFont="1" applyFill="1" applyBorder="1" applyAlignment="1" applyProtection="1">
      <alignment horizontal="center"/>
      <protection hidden="1"/>
    </xf>
    <xf numFmtId="4" fontId="14" fillId="0" borderId="7" xfId="0" applyNumberFormat="1" applyFont="1" applyFill="1" applyBorder="1" applyAlignment="1" applyProtection="1">
      <alignment horizontal="center"/>
      <protection locked="0"/>
    </xf>
    <xf numFmtId="164" fontId="17" fillId="0" borderId="8" xfId="5" applyNumberFormat="1" applyFont="1" applyFill="1" applyBorder="1" applyAlignment="1" applyProtection="1">
      <alignment horizontal="center"/>
      <protection locked="0"/>
    </xf>
    <xf numFmtId="164" fontId="13" fillId="0" borderId="8" xfId="5" applyNumberFormat="1" applyFont="1" applyFill="1" applyBorder="1" applyAlignment="1" applyProtection="1">
      <alignment horizontal="center"/>
      <protection locked="0"/>
    </xf>
    <xf numFmtId="2" fontId="38" fillId="0" borderId="7" xfId="0" applyNumberFormat="1" applyFont="1" applyFill="1" applyBorder="1" applyAlignment="1" applyProtection="1">
      <alignment horizontal="center"/>
      <protection hidden="1"/>
    </xf>
    <xf numFmtId="0" fontId="20" fillId="0" borderId="7" xfId="0" applyFont="1" applyFill="1" applyBorder="1" applyAlignment="1" applyProtection="1">
      <alignment horizontal="center"/>
      <protection hidden="1"/>
    </xf>
    <xf numFmtId="4" fontId="20" fillId="0" borderId="7" xfId="0" applyNumberFormat="1" applyFont="1" applyFill="1" applyBorder="1" applyAlignment="1" applyProtection="1">
      <alignment horizontal="center"/>
      <protection hidden="1"/>
    </xf>
    <xf numFmtId="4" fontId="20" fillId="0" borderId="9" xfId="3" applyNumberFormat="1" applyFont="1" applyBorder="1" applyAlignment="1" applyProtection="1">
      <alignment horizontal="right"/>
      <protection locked="0"/>
    </xf>
    <xf numFmtId="164" fontId="39" fillId="0" borderId="17" xfId="5" applyNumberFormat="1" applyFont="1" applyFill="1" applyBorder="1" applyAlignment="1" applyProtection="1">
      <alignment horizontal="center"/>
      <protection locked="0"/>
    </xf>
    <xf numFmtId="2" fontId="37" fillId="0" borderId="7" xfId="0" applyNumberFormat="1" applyFont="1" applyFill="1" applyBorder="1" applyAlignment="1" applyProtection="1">
      <alignment horizontal="center"/>
      <protection hidden="1"/>
    </xf>
    <xf numFmtId="4" fontId="13" fillId="0" borderId="7" xfId="0" applyNumberFormat="1" applyFont="1" applyFill="1" applyBorder="1" applyAlignment="1" applyProtection="1">
      <alignment horizontal="center"/>
      <protection hidden="1"/>
    </xf>
    <xf numFmtId="4" fontId="13" fillId="0" borderId="9" xfId="3" applyNumberFormat="1" applyFont="1" applyBorder="1" applyAlignment="1" applyProtection="1">
      <alignment horizontal="right"/>
      <protection locked="0"/>
    </xf>
    <xf numFmtId="4" fontId="14" fillId="0" borderId="7" xfId="3" applyNumberFormat="1" applyFont="1" applyBorder="1" applyAlignment="1" applyProtection="1">
      <alignment horizontal="right"/>
      <protection locked="0"/>
    </xf>
    <xf numFmtId="164" fontId="13" fillId="0" borderId="2" xfId="5" applyNumberFormat="1" applyFont="1" applyFill="1" applyBorder="1" applyAlignment="1" applyProtection="1">
      <alignment horizontal="center"/>
      <protection locked="0"/>
    </xf>
    <xf numFmtId="0" fontId="35" fillId="0" borderId="36" xfId="0" applyFont="1" applyFill="1" applyBorder="1" applyAlignment="1" applyProtection="1">
      <alignment horizontal="center" vertical="center"/>
      <protection hidden="1"/>
    </xf>
    <xf numFmtId="4" fontId="14" fillId="0" borderId="9" xfId="0" applyNumberFormat="1" applyFont="1" applyFill="1" applyBorder="1" applyAlignment="1" applyProtection="1">
      <alignment horizontal="center" vertical="center"/>
      <protection locked="0"/>
    </xf>
    <xf numFmtId="2" fontId="35" fillId="0" borderId="7" xfId="0" applyNumberFormat="1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4" fontId="14" fillId="0" borderId="9" xfId="3" applyNumberFormat="1" applyFont="1" applyBorder="1" applyAlignment="1" applyProtection="1">
      <alignment horizontal="right" vertical="center"/>
      <protection locked="0"/>
    </xf>
    <xf numFmtId="164" fontId="17" fillId="0" borderId="8" xfId="5" applyNumberFormat="1" applyFont="1" applyFill="1" applyBorder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 applyProtection="1">
      <alignment horizontal="right" vertical="center"/>
      <protection hidden="1"/>
    </xf>
    <xf numFmtId="164" fontId="13" fillId="0" borderId="13" xfId="5" applyNumberFormat="1" applyFont="1" applyFill="1" applyBorder="1" applyAlignment="1" applyProtection="1">
      <alignment horizontal="center"/>
      <protection locked="0"/>
    </xf>
    <xf numFmtId="2" fontId="35" fillId="0" borderId="7" xfId="0" applyNumberFormat="1" applyFont="1" applyFill="1" applyBorder="1" applyAlignment="1" applyProtection="1">
      <alignment horizontal="right" vertical="center"/>
      <protection hidden="1"/>
    </xf>
    <xf numFmtId="4" fontId="14" fillId="0" borderId="7" xfId="3" applyNumberFormat="1" applyFont="1" applyBorder="1" applyAlignment="1" applyProtection="1">
      <alignment horizontal="right" vertical="center"/>
      <protection locked="0"/>
    </xf>
    <xf numFmtId="0" fontId="14" fillId="2" borderId="45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justify" vertical="center" wrapText="1"/>
    </xf>
    <xf numFmtId="4" fontId="14" fillId="2" borderId="21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" fontId="14" fillId="2" borderId="21" xfId="0" applyNumberFormat="1" applyFont="1" applyFill="1" applyBorder="1" applyAlignment="1">
      <alignment horizontal="right" vertical="center" wrapText="1"/>
    </xf>
    <xf numFmtId="4" fontId="14" fillId="2" borderId="21" xfId="0" applyNumberFormat="1" applyFont="1" applyFill="1" applyBorder="1" applyAlignment="1">
      <alignment horizontal="right" vertical="center"/>
    </xf>
    <xf numFmtId="0" fontId="14" fillId="2" borderId="22" xfId="0" applyFont="1" applyFill="1" applyBorder="1" applyAlignment="1">
      <alignment horizontal="center" vertical="center" wrapText="1"/>
    </xf>
    <xf numFmtId="4" fontId="14" fillId="2" borderId="47" xfId="0" applyNumberFormat="1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4" fontId="14" fillId="2" borderId="47" xfId="0" applyNumberFormat="1" applyFont="1" applyFill="1" applyBorder="1" applyAlignment="1">
      <alignment horizontal="right" vertical="center" wrapText="1"/>
    </xf>
    <xf numFmtId="4" fontId="14" fillId="2" borderId="47" xfId="0" applyNumberFormat="1" applyFont="1" applyFill="1" applyBorder="1" applyAlignment="1">
      <alignment horizontal="right" vertical="center"/>
    </xf>
    <xf numFmtId="0" fontId="14" fillId="2" borderId="48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2" fontId="14" fillId="2" borderId="21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4" fontId="14" fillId="0" borderId="21" xfId="0" applyNumberFormat="1" applyFont="1" applyBorder="1" applyAlignment="1">
      <alignment horizontal="right" vertical="center"/>
    </xf>
    <xf numFmtId="164" fontId="13" fillId="0" borderId="22" xfId="0" applyNumberFormat="1" applyFont="1" applyBorder="1" applyAlignment="1">
      <alignment horizontal="right"/>
    </xf>
    <xf numFmtId="4" fontId="14" fillId="0" borderId="47" xfId="0" applyNumberFormat="1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4" fontId="14" fillId="2" borderId="47" xfId="0" applyNumberFormat="1" applyFont="1" applyFill="1" applyBorder="1" applyAlignment="1">
      <alignment horizontal="right"/>
    </xf>
    <xf numFmtId="4" fontId="14" fillId="0" borderId="47" xfId="0" applyNumberFormat="1" applyFont="1" applyBorder="1" applyAlignment="1">
      <alignment horizontal="right" vertical="center"/>
    </xf>
    <xf numFmtId="164" fontId="13" fillId="0" borderId="48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center" wrapText="1"/>
    </xf>
    <xf numFmtId="4" fontId="14" fillId="0" borderId="21" xfId="0" applyNumberFormat="1" applyFont="1" applyBorder="1" applyAlignment="1">
      <alignment horizontal="right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justify" vertical="center" wrapText="1"/>
    </xf>
    <xf numFmtId="4" fontId="14" fillId="2" borderId="43" xfId="0" applyNumberFormat="1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4" fontId="14" fillId="0" borderId="43" xfId="0" applyNumberFormat="1" applyFont="1" applyBorder="1" applyAlignment="1">
      <alignment horizontal="right" vertical="center" wrapText="1"/>
    </xf>
    <xf numFmtId="4" fontId="14" fillId="0" borderId="43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 wrapText="1"/>
    </xf>
    <xf numFmtId="2" fontId="35" fillId="0" borderId="21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Font="1" applyFill="1" applyBorder="1" applyAlignment="1" applyProtection="1">
      <alignment horizontal="center" vertical="center"/>
      <protection hidden="1"/>
    </xf>
    <xf numFmtId="4" fontId="14" fillId="0" borderId="21" xfId="0" applyNumberFormat="1" applyFont="1" applyFill="1" applyBorder="1" applyAlignment="1" applyProtection="1">
      <alignment horizontal="right" vertical="center"/>
      <protection hidden="1"/>
    </xf>
    <xf numFmtId="4" fontId="14" fillId="0" borderId="49" xfId="3" applyNumberFormat="1" applyFont="1" applyBorder="1" applyAlignment="1" applyProtection="1">
      <alignment horizontal="right" vertical="center"/>
      <protection locked="0"/>
    </xf>
    <xf numFmtId="164" fontId="13" fillId="0" borderId="22" xfId="5" applyNumberFormat="1" applyFont="1" applyFill="1" applyBorder="1" applyAlignment="1" applyProtection="1">
      <alignment horizontal="center"/>
      <protection locked="0"/>
    </xf>
    <xf numFmtId="2" fontId="35" fillId="0" borderId="47" xfId="0" applyNumberFormat="1" applyFont="1" applyFill="1" applyBorder="1" applyAlignment="1" applyProtection="1">
      <alignment horizontal="center" vertical="center"/>
      <protection hidden="1"/>
    </xf>
    <xf numFmtId="0" fontId="14" fillId="0" borderId="47" xfId="0" applyFont="1" applyFill="1" applyBorder="1" applyAlignment="1" applyProtection="1">
      <alignment horizontal="center" vertical="center"/>
      <protection hidden="1"/>
    </xf>
    <xf numFmtId="4" fontId="14" fillId="0" borderId="47" xfId="0" applyNumberFormat="1" applyFont="1" applyFill="1" applyBorder="1" applyAlignment="1" applyProtection="1">
      <alignment horizontal="right" vertical="center"/>
      <protection hidden="1"/>
    </xf>
    <xf numFmtId="4" fontId="14" fillId="0" borderId="50" xfId="3" applyNumberFormat="1" applyFont="1" applyBorder="1" applyAlignment="1" applyProtection="1">
      <alignment horizontal="right" vertical="center"/>
      <protection locked="0"/>
    </xf>
    <xf numFmtId="164" fontId="13" fillId="0" borderId="48" xfId="5" applyNumberFormat="1" applyFont="1" applyFill="1" applyBorder="1" applyAlignment="1" applyProtection="1">
      <alignment horizontal="center"/>
      <protection locked="0"/>
    </xf>
    <xf numFmtId="1" fontId="15" fillId="0" borderId="45" xfId="0" applyNumberFormat="1" applyFont="1" applyFill="1" applyBorder="1" applyAlignment="1" applyProtection="1">
      <alignment horizontal="center" vertical="center"/>
      <protection hidden="1"/>
    </xf>
    <xf numFmtId="0" fontId="15" fillId="0" borderId="20" xfId="0" applyFont="1" applyFill="1" applyBorder="1" applyAlignment="1" applyProtection="1">
      <protection hidden="1"/>
    </xf>
    <xf numFmtId="2" fontId="14" fillId="0" borderId="21" xfId="0" applyNumberFormat="1" applyFont="1" applyFill="1" applyBorder="1" applyAlignment="1" applyProtection="1">
      <alignment horizontal="center"/>
      <protection hidden="1"/>
    </xf>
    <xf numFmtId="0" fontId="14" fillId="0" borderId="21" xfId="0" applyFont="1" applyFill="1" applyBorder="1" applyAlignment="1" applyProtection="1">
      <protection hidden="1"/>
    </xf>
    <xf numFmtId="165" fontId="14" fillId="0" borderId="21" xfId="0" applyNumberFormat="1" applyFont="1" applyFill="1" applyBorder="1" applyAlignment="1" applyProtection="1">
      <alignment horizontal="center"/>
      <protection hidden="1"/>
    </xf>
    <xf numFmtId="4" fontId="14" fillId="0" borderId="21" xfId="0" applyNumberFormat="1" applyFont="1" applyFill="1" applyBorder="1" applyAlignment="1" applyProtection="1">
      <alignment horizontal="right"/>
      <protection locked="0"/>
    </xf>
    <xf numFmtId="165" fontId="13" fillId="0" borderId="22" xfId="1" applyNumberFormat="1" applyFont="1" applyFill="1" applyBorder="1" applyAlignment="1" applyProtection="1">
      <alignment horizontal="center"/>
      <protection locked="0"/>
    </xf>
    <xf numFmtId="10" fontId="14" fillId="0" borderId="47" xfId="0" applyNumberFormat="1" applyFont="1" applyFill="1" applyBorder="1" applyAlignment="1" applyProtection="1">
      <alignment horizontal="center"/>
      <protection hidden="1"/>
    </xf>
    <xf numFmtId="0" fontId="14" fillId="0" borderId="47" xfId="0" applyFont="1" applyFill="1" applyBorder="1" applyAlignment="1" applyProtection="1">
      <alignment horizontal="center"/>
      <protection hidden="1"/>
    </xf>
    <xf numFmtId="165" fontId="14" fillId="0" borderId="47" xfId="1" applyNumberFormat="1" applyFont="1" applyBorder="1" applyAlignment="1" applyProtection="1">
      <alignment horizontal="center"/>
      <protection hidden="1"/>
    </xf>
    <xf numFmtId="4" fontId="14" fillId="0" borderId="47" xfId="1" applyNumberFormat="1" applyFont="1" applyBorder="1" applyAlignment="1" applyProtection="1">
      <alignment horizontal="right"/>
      <protection locked="0"/>
    </xf>
    <xf numFmtId="165" fontId="13" fillId="0" borderId="48" xfId="1" applyNumberFormat="1" applyFont="1" applyBorder="1" applyAlignment="1" applyProtection="1">
      <alignment horizontal="center"/>
      <protection locked="0"/>
    </xf>
    <xf numFmtId="0" fontId="14" fillId="2" borderId="51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37" fillId="0" borderId="36" xfId="0" applyFont="1" applyFill="1" applyBorder="1" applyAlignment="1" applyProtection="1">
      <alignment horizontal="center" vertical="center"/>
      <protection hidden="1"/>
    </xf>
    <xf numFmtId="0" fontId="35" fillId="0" borderId="45" xfId="0" applyFont="1" applyFill="1" applyBorder="1" applyAlignment="1" applyProtection="1">
      <alignment horizontal="center" vertical="center"/>
      <protection hidden="1"/>
    </xf>
    <xf numFmtId="0" fontId="35" fillId="0" borderId="51" xfId="0" applyFont="1" applyFill="1" applyBorder="1" applyAlignment="1" applyProtection="1">
      <alignment horizontal="center" vertical="center"/>
      <protection hidden="1"/>
    </xf>
    <xf numFmtId="0" fontId="38" fillId="0" borderId="36" xfId="0" applyFont="1" applyFill="1" applyBorder="1" applyAlignment="1" applyProtection="1">
      <alignment horizontal="center" vertical="center"/>
      <protection hidden="1"/>
    </xf>
    <xf numFmtId="0" fontId="14" fillId="0" borderId="51" xfId="0" applyFont="1" applyBorder="1" applyAlignment="1" applyProtection="1">
      <alignment horizontal="center" vertical="center"/>
      <protection hidden="1"/>
    </xf>
    <xf numFmtId="0" fontId="14" fillId="2" borderId="46" xfId="0" applyFont="1" applyFill="1" applyBorder="1" applyAlignment="1">
      <alignment horizontal="justify" vertical="center" wrapText="1"/>
    </xf>
    <xf numFmtId="0" fontId="13" fillId="0" borderId="46" xfId="0" applyFont="1" applyBorder="1" applyAlignment="1">
      <alignment horizontal="right" vertical="center" wrapText="1"/>
    </xf>
    <xf numFmtId="0" fontId="35" fillId="0" borderId="6" xfId="0" applyFont="1" applyBorder="1" applyAlignment="1"/>
    <xf numFmtId="0" fontId="14" fillId="0" borderId="6" xfId="0" applyFont="1" applyBorder="1" applyAlignment="1" applyProtection="1">
      <alignment horizontal="left" wrapText="1"/>
      <protection hidden="1"/>
    </xf>
    <xf numFmtId="0" fontId="13" fillId="0" borderId="6" xfId="0" applyFont="1" applyFill="1" applyBorder="1" applyAlignment="1" applyProtection="1">
      <alignment horizontal="left"/>
      <protection hidden="1"/>
    </xf>
    <xf numFmtId="0" fontId="14" fillId="0" borderId="20" xfId="0" applyFont="1" applyFill="1" applyBorder="1" applyAlignment="1" applyProtection="1">
      <alignment horizontal="left" wrapText="1"/>
      <protection hidden="1"/>
    </xf>
    <xf numFmtId="0" fontId="14" fillId="0" borderId="46" xfId="0" applyFont="1" applyFill="1" applyBorder="1" applyAlignment="1" applyProtection="1">
      <alignment horizontal="left" wrapText="1"/>
      <protection hidden="1"/>
    </xf>
    <xf numFmtId="0" fontId="14" fillId="0" borderId="6" xfId="0" applyFont="1" applyFill="1" applyBorder="1" applyAlignment="1" applyProtection="1">
      <alignment horizontal="left" wrapText="1"/>
      <protection hidden="1"/>
    </xf>
    <xf numFmtId="0" fontId="14" fillId="0" borderId="6" xfId="0" applyFont="1" applyFill="1" applyBorder="1" applyAlignment="1" applyProtection="1">
      <alignment horizontal="left" vertical="center" wrapText="1"/>
      <protection hidden="1"/>
    </xf>
    <xf numFmtId="0" fontId="20" fillId="0" borderId="6" xfId="0" applyFont="1" applyFill="1" applyBorder="1" applyAlignment="1" applyProtection="1">
      <alignment horizontal="left"/>
      <protection hidden="1"/>
    </xf>
    <xf numFmtId="0" fontId="13" fillId="0" borderId="6" xfId="0" applyFont="1" applyFill="1" applyBorder="1" applyAlignment="1" applyProtection="1">
      <alignment horizontal="left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4" fontId="14" fillId="0" borderId="46" xfId="0" applyNumberFormat="1" applyFont="1" applyFill="1" applyBorder="1" applyAlignment="1">
      <alignment vertical="center" wrapText="1"/>
    </xf>
    <xf numFmtId="164" fontId="20" fillId="0" borderId="0" xfId="0" applyNumberFormat="1" applyFont="1" applyAlignment="1"/>
    <xf numFmtId="0" fontId="15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3" fillId="0" borderId="33" xfId="0" applyFont="1" applyBorder="1" applyAlignment="1">
      <alignment horizontal="justify" vertical="justify"/>
    </xf>
    <xf numFmtId="0" fontId="13" fillId="0" borderId="34" xfId="0" applyFont="1" applyBorder="1" applyAlignment="1">
      <alignment horizontal="justify" vertical="justify"/>
    </xf>
    <xf numFmtId="0" fontId="13" fillId="0" borderId="35" xfId="0" applyFont="1" applyBorder="1" applyAlignment="1">
      <alignment horizontal="justify" vertical="justify"/>
    </xf>
    <xf numFmtId="0" fontId="25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33" fillId="0" borderId="0" xfId="0" applyFont="1" applyBorder="1" applyAlignment="1"/>
    <xf numFmtId="0" fontId="33" fillId="0" borderId="2" xfId="0" applyFont="1" applyBorder="1" applyAlignment="1"/>
    <xf numFmtId="0" fontId="14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3" fillId="0" borderId="0" xfId="0" applyFont="1" applyBorder="1" applyAlignment="1">
      <alignment horizontal="justify" vertical="justify"/>
    </xf>
    <xf numFmtId="0" fontId="33" fillId="0" borderId="2" xfId="0" applyFont="1" applyBorder="1" applyAlignment="1">
      <alignment horizontal="justify" vertical="justify"/>
    </xf>
    <xf numFmtId="0" fontId="1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</cellXfs>
  <cellStyles count="6">
    <cellStyle name="Moneda" xfId="1" builtinId="4"/>
    <cellStyle name="Moneda 2" xfId="5" xr:uid="{1C3335D0-F2AF-4E11-8B96-F9B4506930E0}"/>
    <cellStyle name="Moneda 3" xfId="3" xr:uid="{D679945E-9746-4044-813F-BFC186E511CB}"/>
    <cellStyle name="Normal" xfId="0" builtinId="0"/>
    <cellStyle name="Normal 2" xfId="4" xr:uid="{B34352EC-82BF-415E-B295-70B8CDC2D08F}"/>
    <cellStyle name="Normal 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</xdr:row>
      <xdr:rowOff>133353</xdr:rowOff>
    </xdr:from>
    <xdr:to>
      <xdr:col>1</xdr:col>
      <xdr:colOff>3475024</xdr:colOff>
      <xdr:row>5</xdr:row>
      <xdr:rowOff>181589</xdr:rowOff>
    </xdr:to>
    <xdr:pic>
      <xdr:nvPicPr>
        <xdr:cNvPr id="2" name="dnn_dnnLOGO_imgLogo" descr="Junta Central Electoral de la República Dominicana - JCE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3124" y="323853"/>
          <a:ext cx="3284525" cy="76261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"/>
  <sheetViews>
    <sheetView tabSelected="1" topLeftCell="A86" zoomScale="70" zoomScaleNormal="70" workbookViewId="0">
      <selection activeCell="G87" sqref="G87"/>
    </sheetView>
  </sheetViews>
  <sheetFormatPr baseColWidth="10" defaultColWidth="9" defaultRowHeight="15" x14ac:dyDescent="0.25"/>
  <cols>
    <col min="1" max="1" width="10.140625" customWidth="1"/>
    <col min="2" max="2" width="63.140625" customWidth="1"/>
    <col min="3" max="3" width="12" style="27" customWidth="1"/>
    <col min="4" max="4" width="12" style="12" customWidth="1"/>
    <col min="5" max="5" width="15.5703125" style="12" customWidth="1"/>
    <col min="6" max="6" width="22.28515625" style="15" customWidth="1"/>
    <col min="7" max="7" width="36.5703125" style="12" customWidth="1"/>
    <col min="8" max="8" width="10"/>
    <col min="9" max="9" width="48.28515625" customWidth="1"/>
    <col min="10" max="10" width="12.42578125" customWidth="1"/>
    <col min="11" max="256" width="10" customWidth="1"/>
  </cols>
  <sheetData>
    <row r="1" spans="1:7" x14ac:dyDescent="0.25">
      <c r="A1" s="192"/>
      <c r="B1" s="192"/>
      <c r="C1" s="193"/>
      <c r="D1" s="194"/>
      <c r="E1" s="194"/>
      <c r="F1" s="195"/>
      <c r="G1" s="196"/>
    </row>
    <row r="2" spans="1:7" s="1" customFormat="1" ht="14.25" x14ac:dyDescent="0.2">
      <c r="A2" s="197"/>
      <c r="B2" s="197"/>
      <c r="C2" s="198"/>
      <c r="D2" s="199"/>
      <c r="E2" s="199"/>
      <c r="F2" s="200"/>
      <c r="G2" s="201"/>
    </row>
    <row r="3" spans="1:7" s="1" customFormat="1" ht="14.25" x14ac:dyDescent="0.2">
      <c r="A3" s="197"/>
      <c r="B3" s="197"/>
      <c r="C3" s="198"/>
      <c r="D3" s="199"/>
      <c r="E3" s="199"/>
      <c r="F3" s="200"/>
      <c r="G3" s="202"/>
    </row>
    <row r="4" spans="1:7" s="1" customFormat="1" ht="14.25" x14ac:dyDescent="0.2">
      <c r="A4" s="197"/>
      <c r="B4" s="197"/>
      <c r="C4" s="198"/>
      <c r="D4" s="199"/>
      <c r="E4" s="199"/>
      <c r="F4" s="200"/>
      <c r="G4" s="202"/>
    </row>
    <row r="5" spans="1:7" s="1" customFormat="1" thickBot="1" x14ac:dyDescent="0.25">
      <c r="A5" s="197"/>
      <c r="B5" s="197"/>
      <c r="C5" s="198"/>
      <c r="D5" s="199"/>
      <c r="E5" s="199"/>
      <c r="F5" s="200"/>
      <c r="G5" s="202"/>
    </row>
    <row r="6" spans="1:7" s="1" customFormat="1" ht="19.5" thickBot="1" x14ac:dyDescent="0.3">
      <c r="A6" s="203"/>
      <c r="B6" s="203"/>
      <c r="C6" s="198"/>
      <c r="D6" s="199"/>
      <c r="E6" s="204" t="s">
        <v>4</v>
      </c>
      <c r="F6" s="204" t="s">
        <v>5</v>
      </c>
      <c r="G6" s="204" t="s">
        <v>6</v>
      </c>
    </row>
    <row r="7" spans="1:7" s="1" customFormat="1" ht="20.25" x14ac:dyDescent="0.2">
      <c r="A7" s="205"/>
      <c r="B7" s="363"/>
      <c r="C7" s="364"/>
      <c r="D7" s="206"/>
      <c r="E7" s="374"/>
      <c r="F7" s="378"/>
      <c r="G7" s="370"/>
    </row>
    <row r="8" spans="1:7" s="1" customFormat="1" ht="15.75" thickBot="1" x14ac:dyDescent="0.25">
      <c r="A8" s="207"/>
      <c r="B8" s="208"/>
      <c r="C8" s="209"/>
      <c r="D8" s="206"/>
      <c r="E8" s="375"/>
      <c r="F8" s="379"/>
      <c r="G8" s="371"/>
    </row>
    <row r="9" spans="1:7" s="1" customFormat="1" ht="24.75" customHeight="1" thickBot="1" x14ac:dyDescent="0.4">
      <c r="A9" s="210"/>
      <c r="B9" s="211" t="s">
        <v>99</v>
      </c>
      <c r="C9" s="212"/>
      <c r="D9" s="212"/>
      <c r="E9" s="206"/>
      <c r="F9" s="213"/>
      <c r="G9" s="214"/>
    </row>
    <row r="10" spans="1:7" s="21" customFormat="1" ht="37.5" customHeight="1" thickBot="1" x14ac:dyDescent="0.3">
      <c r="A10" s="215"/>
      <c r="B10" s="365" t="s">
        <v>139</v>
      </c>
      <c r="C10" s="366"/>
      <c r="D10" s="366"/>
      <c r="E10" s="367"/>
      <c r="F10" s="376"/>
      <c r="G10" s="377"/>
    </row>
    <row r="11" spans="1:7" s="1" customFormat="1" ht="20.25" thickBot="1" x14ac:dyDescent="0.4">
      <c r="A11" s="216"/>
      <c r="B11" s="217" t="s">
        <v>140</v>
      </c>
      <c r="C11" s="218"/>
      <c r="D11" s="218"/>
      <c r="E11" s="219"/>
      <c r="F11" s="372"/>
      <c r="G11" s="373"/>
    </row>
    <row r="12" spans="1:7" s="1" customFormat="1" thickBot="1" x14ac:dyDescent="0.25">
      <c r="A12" s="220"/>
      <c r="B12" s="221"/>
      <c r="C12" s="222"/>
      <c r="D12" s="223"/>
      <c r="E12" s="224"/>
      <c r="F12" s="225"/>
      <c r="G12" s="226"/>
    </row>
    <row r="13" spans="1:7" s="7" customFormat="1" ht="22.5" customHeight="1" x14ac:dyDescent="0.25">
      <c r="A13" s="227" t="s">
        <v>0</v>
      </c>
      <c r="B13" s="228" t="s">
        <v>1</v>
      </c>
      <c r="C13" s="229" t="s">
        <v>16</v>
      </c>
      <c r="D13" s="230" t="s">
        <v>31</v>
      </c>
      <c r="E13" s="230" t="s">
        <v>15</v>
      </c>
      <c r="F13" s="230" t="s">
        <v>2</v>
      </c>
      <c r="G13" s="231" t="s">
        <v>3</v>
      </c>
    </row>
    <row r="14" spans="1:7" s="7" customFormat="1" ht="18.75" x14ac:dyDescent="0.3">
      <c r="A14" s="74"/>
      <c r="B14" s="244"/>
      <c r="C14" s="233"/>
      <c r="D14" s="232"/>
      <c r="E14" s="232"/>
      <c r="F14" s="234"/>
      <c r="G14" s="238"/>
    </row>
    <row r="15" spans="1:7" s="177" customFormat="1" ht="20.25" x14ac:dyDescent="0.2">
      <c r="A15" s="90" t="s">
        <v>63</v>
      </c>
      <c r="B15" s="239" t="s">
        <v>141</v>
      </c>
      <c r="C15" s="235"/>
      <c r="D15" s="47"/>
      <c r="E15" s="47"/>
      <c r="F15" s="236"/>
      <c r="G15" s="240"/>
    </row>
    <row r="16" spans="1:7" s="177" customFormat="1" ht="18.75" x14ac:dyDescent="0.2">
      <c r="A16" s="74"/>
      <c r="B16" s="237"/>
      <c r="C16" s="235"/>
      <c r="D16" s="47"/>
      <c r="E16" s="47"/>
      <c r="F16" s="236"/>
      <c r="G16" s="240"/>
    </row>
    <row r="17" spans="1:16" s="168" customFormat="1" ht="21" customHeight="1" x14ac:dyDescent="0.25">
      <c r="A17" s="74">
        <v>1</v>
      </c>
      <c r="B17" s="75" t="s">
        <v>32</v>
      </c>
      <c r="C17" s="35"/>
      <c r="D17" s="36"/>
      <c r="E17" s="36"/>
      <c r="F17" s="37"/>
      <c r="G17" s="38"/>
    </row>
    <row r="18" spans="1:16" s="168" customFormat="1" ht="21" customHeight="1" x14ac:dyDescent="0.25">
      <c r="A18" s="50">
        <f>A17+0.01</f>
        <v>1.01</v>
      </c>
      <c r="B18" s="76" t="s">
        <v>165</v>
      </c>
      <c r="C18" s="39">
        <v>69.3</v>
      </c>
      <c r="D18" s="40" t="s">
        <v>166</v>
      </c>
      <c r="E18" s="37"/>
      <c r="F18" s="37"/>
      <c r="G18" s="38"/>
    </row>
    <row r="19" spans="1:16" s="168" customFormat="1" ht="21.75" customHeight="1" x14ac:dyDescent="0.25">
      <c r="A19" s="50">
        <f t="shared" ref="A19:A23" si="0">A18+0.01</f>
        <v>1.02</v>
      </c>
      <c r="B19" s="76" t="s">
        <v>142</v>
      </c>
      <c r="C19" s="39">
        <v>1</v>
      </c>
      <c r="D19" s="36" t="s">
        <v>7</v>
      </c>
      <c r="E19" s="37"/>
      <c r="F19" s="37"/>
      <c r="G19" s="38"/>
    </row>
    <row r="20" spans="1:16" s="168" customFormat="1" ht="21.75" customHeight="1" x14ac:dyDescent="0.25">
      <c r="A20" s="50">
        <f t="shared" si="0"/>
        <v>1.03</v>
      </c>
      <c r="B20" s="76" t="s">
        <v>101</v>
      </c>
      <c r="C20" s="39">
        <v>1</v>
      </c>
      <c r="D20" s="36" t="s">
        <v>7</v>
      </c>
      <c r="E20" s="37"/>
      <c r="F20" s="37"/>
      <c r="G20" s="38"/>
    </row>
    <row r="21" spans="1:16" s="168" customFormat="1" ht="22.5" customHeight="1" x14ac:dyDescent="0.25">
      <c r="A21" s="50">
        <f t="shared" si="0"/>
        <v>1.04</v>
      </c>
      <c r="B21" s="76" t="s">
        <v>116</v>
      </c>
      <c r="C21" s="39">
        <v>7.54</v>
      </c>
      <c r="D21" s="40" t="s">
        <v>10</v>
      </c>
      <c r="E21" s="37"/>
      <c r="F21" s="37"/>
      <c r="G21" s="38"/>
    </row>
    <row r="22" spans="1:16" s="168" customFormat="1" ht="22.5" customHeight="1" x14ac:dyDescent="0.25">
      <c r="A22" s="50">
        <f t="shared" si="0"/>
        <v>1.05</v>
      </c>
      <c r="B22" s="76" t="s">
        <v>130</v>
      </c>
      <c r="C22" s="39">
        <v>1</v>
      </c>
      <c r="D22" s="36" t="s">
        <v>7</v>
      </c>
      <c r="E22" s="37"/>
      <c r="F22" s="37"/>
      <c r="G22" s="38"/>
    </row>
    <row r="23" spans="1:16" s="168" customFormat="1" ht="19.5" customHeight="1" x14ac:dyDescent="0.25">
      <c r="A23" s="50">
        <f t="shared" si="0"/>
        <v>1.06</v>
      </c>
      <c r="B23" s="76" t="s">
        <v>143</v>
      </c>
      <c r="C23" s="39">
        <v>1</v>
      </c>
      <c r="D23" s="36" t="s">
        <v>7</v>
      </c>
      <c r="E23" s="37"/>
      <c r="F23" s="37"/>
      <c r="G23" s="38"/>
    </row>
    <row r="24" spans="1:16" s="170" customFormat="1" ht="16.5" customHeight="1" x14ac:dyDescent="0.3">
      <c r="A24" s="77"/>
      <c r="B24" s="78" t="s">
        <v>21</v>
      </c>
      <c r="C24" s="39"/>
      <c r="D24" s="36"/>
      <c r="E24" s="37"/>
      <c r="F24" s="37"/>
      <c r="G24" s="88">
        <f>SUM(F18:F23)</f>
        <v>0</v>
      </c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 s="111" customFormat="1" ht="21.75" customHeight="1" x14ac:dyDescent="0.25">
      <c r="A25" s="74">
        <v>2</v>
      </c>
      <c r="B25" s="75" t="s">
        <v>22</v>
      </c>
      <c r="C25" s="39"/>
      <c r="D25" s="36"/>
      <c r="E25" s="41"/>
      <c r="F25" s="41"/>
      <c r="G25" s="38"/>
      <c r="H25" s="109"/>
      <c r="I25" s="109"/>
      <c r="J25" s="109"/>
      <c r="K25" s="109"/>
      <c r="L25" s="109"/>
      <c r="M25" s="110"/>
      <c r="N25" s="110"/>
      <c r="O25" s="110"/>
      <c r="P25" s="110"/>
    </row>
    <row r="26" spans="1:16" s="170" customFormat="1" ht="36.75" customHeight="1" x14ac:dyDescent="0.3">
      <c r="A26" s="79">
        <f>A25+0.01</f>
        <v>2.0099999999999998</v>
      </c>
      <c r="B26" s="81" t="s">
        <v>172</v>
      </c>
      <c r="C26" s="42">
        <v>13.8</v>
      </c>
      <c r="D26" s="40" t="s">
        <v>167</v>
      </c>
      <c r="E26" s="37"/>
      <c r="F26" s="37"/>
      <c r="G26" s="38"/>
      <c r="H26" s="171"/>
      <c r="I26" s="171"/>
      <c r="J26" s="171"/>
      <c r="K26" s="171"/>
      <c r="L26" s="171"/>
      <c r="M26" s="169"/>
      <c r="N26" s="169"/>
      <c r="O26" s="169"/>
      <c r="P26" s="169"/>
    </row>
    <row r="27" spans="1:16" s="170" customFormat="1" ht="40.5" customHeight="1" x14ac:dyDescent="0.3">
      <c r="A27" s="79">
        <f t="shared" ref="A27:A31" si="1">A26+0.01</f>
        <v>2.0199999999999996</v>
      </c>
      <c r="B27" s="81" t="s">
        <v>173</v>
      </c>
      <c r="C27" s="42">
        <v>1.55</v>
      </c>
      <c r="D27" s="40" t="s">
        <v>167</v>
      </c>
      <c r="E27" s="37"/>
      <c r="F27" s="37"/>
      <c r="G27" s="44"/>
      <c r="H27" s="171"/>
      <c r="I27" s="171"/>
      <c r="J27" s="171"/>
      <c r="K27" s="171"/>
      <c r="L27" s="171"/>
      <c r="M27" s="172"/>
      <c r="N27" s="172"/>
      <c r="O27" s="172"/>
      <c r="P27" s="172"/>
    </row>
    <row r="28" spans="1:16" s="170" customFormat="1" ht="40.5" customHeight="1" x14ac:dyDescent="0.3">
      <c r="A28" s="79">
        <f t="shared" si="1"/>
        <v>2.0299999999999994</v>
      </c>
      <c r="B28" s="81" t="s">
        <v>144</v>
      </c>
      <c r="C28" s="42">
        <v>259.45999999999998</v>
      </c>
      <c r="D28" s="40" t="s">
        <v>167</v>
      </c>
      <c r="E28" s="43"/>
      <c r="F28" s="37"/>
      <c r="G28" s="44"/>
      <c r="H28" s="171"/>
      <c r="I28" s="171"/>
      <c r="J28" s="171"/>
      <c r="K28" s="171"/>
      <c r="L28" s="171"/>
      <c r="M28" s="172"/>
      <c r="N28" s="172"/>
      <c r="O28" s="172"/>
      <c r="P28" s="172"/>
    </row>
    <row r="29" spans="1:16" s="170" customFormat="1" ht="42" customHeight="1" x14ac:dyDescent="0.3">
      <c r="A29" s="79">
        <f t="shared" si="1"/>
        <v>2.0399999999999991</v>
      </c>
      <c r="B29" s="81" t="s">
        <v>174</v>
      </c>
      <c r="C29" s="42">
        <v>227.03</v>
      </c>
      <c r="D29" s="40" t="s">
        <v>167</v>
      </c>
      <c r="E29" s="43"/>
      <c r="F29" s="37"/>
      <c r="G29" s="44"/>
      <c r="H29" s="171"/>
      <c r="I29" s="171"/>
      <c r="J29" s="171"/>
      <c r="K29" s="171"/>
      <c r="L29" s="171"/>
      <c r="M29" s="172"/>
      <c r="N29" s="172"/>
      <c r="O29" s="172"/>
      <c r="P29" s="172"/>
    </row>
    <row r="30" spans="1:16" s="170" customFormat="1" ht="38.25" customHeight="1" x14ac:dyDescent="0.3">
      <c r="A30" s="79">
        <f t="shared" si="1"/>
        <v>2.0499999999999989</v>
      </c>
      <c r="B30" s="81" t="s">
        <v>57</v>
      </c>
      <c r="C30" s="42">
        <v>583.79</v>
      </c>
      <c r="D30" s="40" t="s">
        <v>167</v>
      </c>
      <c r="E30" s="43"/>
      <c r="F30" s="37"/>
      <c r="G30" s="44"/>
      <c r="H30" s="171"/>
      <c r="I30" s="171"/>
      <c r="J30" s="171"/>
      <c r="K30" s="171"/>
      <c r="L30" s="171"/>
      <c r="M30" s="172"/>
      <c r="N30" s="172"/>
      <c r="O30" s="172"/>
      <c r="P30" s="172"/>
    </row>
    <row r="31" spans="1:16" s="170" customFormat="1" ht="41.25" customHeight="1" x14ac:dyDescent="0.3">
      <c r="A31" s="79">
        <f t="shared" si="1"/>
        <v>2.0599999999999987</v>
      </c>
      <c r="B31" s="81" t="s">
        <v>58</v>
      </c>
      <c r="C31" s="42">
        <v>632.44000000000005</v>
      </c>
      <c r="D31" s="40" t="s">
        <v>167</v>
      </c>
      <c r="E31" s="43"/>
      <c r="F31" s="37"/>
      <c r="G31" s="44"/>
      <c r="H31" s="171"/>
      <c r="I31" s="171"/>
      <c r="J31" s="171"/>
      <c r="K31" s="171"/>
      <c r="L31" s="171"/>
      <c r="M31" s="172"/>
      <c r="N31" s="172"/>
      <c r="O31" s="172"/>
      <c r="P31" s="172"/>
    </row>
    <row r="32" spans="1:16" s="170" customFormat="1" ht="24" customHeight="1" x14ac:dyDescent="0.3">
      <c r="A32" s="80"/>
      <c r="B32" s="78" t="s">
        <v>21</v>
      </c>
      <c r="C32" s="45"/>
      <c r="D32" s="36"/>
      <c r="E32" s="52"/>
      <c r="F32" s="52"/>
      <c r="G32" s="88">
        <f>SUM(F26:F31)</f>
        <v>0</v>
      </c>
      <c r="H32" s="171"/>
      <c r="I32" s="171"/>
      <c r="J32" s="171"/>
      <c r="K32" s="171"/>
      <c r="L32" s="171"/>
      <c r="M32" s="172"/>
      <c r="N32" s="172"/>
      <c r="O32" s="172"/>
      <c r="P32" s="172"/>
    </row>
    <row r="33" spans="1:16" s="108" customFormat="1" ht="16.5" customHeight="1" x14ac:dyDescent="0.3">
      <c r="A33" s="80"/>
      <c r="B33" s="78"/>
      <c r="C33" s="45"/>
      <c r="D33" s="36"/>
      <c r="E33" s="52"/>
      <c r="F33" s="52"/>
      <c r="G33" s="44"/>
      <c r="H33" s="112"/>
      <c r="I33" s="112"/>
      <c r="J33" s="112"/>
      <c r="K33" s="112"/>
      <c r="L33" s="112"/>
      <c r="M33" s="112"/>
      <c r="N33" s="112"/>
      <c r="O33" s="112"/>
      <c r="P33" s="112"/>
    </row>
    <row r="34" spans="1:16" s="170" customFormat="1" ht="41.25" customHeight="1" x14ac:dyDescent="0.3">
      <c r="A34" s="74">
        <v>3</v>
      </c>
      <c r="B34" s="75" t="s">
        <v>125</v>
      </c>
      <c r="C34" s="45"/>
      <c r="D34" s="36"/>
      <c r="E34" s="46"/>
      <c r="F34" s="46"/>
      <c r="G34" s="44"/>
      <c r="H34" s="172"/>
      <c r="I34" s="172"/>
      <c r="J34" s="172"/>
      <c r="K34" s="172"/>
      <c r="L34" s="172"/>
      <c r="M34" s="172"/>
      <c r="N34" s="172"/>
      <c r="O34" s="172"/>
      <c r="P34" s="172"/>
    </row>
    <row r="35" spans="1:16" s="170" customFormat="1" ht="23.25" customHeight="1" x14ac:dyDescent="0.3">
      <c r="A35" s="79">
        <f>A34+0.01</f>
        <v>3.01</v>
      </c>
      <c r="B35" s="81" t="s">
        <v>145</v>
      </c>
      <c r="C35" s="42">
        <v>3.6</v>
      </c>
      <c r="D35" s="40" t="s">
        <v>167</v>
      </c>
      <c r="E35" s="43"/>
      <c r="F35" s="37"/>
      <c r="G35" s="44"/>
      <c r="H35" s="172"/>
      <c r="I35" s="172"/>
      <c r="J35" s="172"/>
      <c r="K35" s="172"/>
      <c r="L35" s="172"/>
      <c r="M35" s="172"/>
      <c r="N35" s="172"/>
      <c r="O35" s="172"/>
      <c r="P35" s="172"/>
    </row>
    <row r="36" spans="1:16" s="170" customFormat="1" ht="43.5" customHeight="1" x14ac:dyDescent="0.3">
      <c r="A36" s="79">
        <f t="shared" ref="A36:A37" si="2">A35+0.01</f>
        <v>3.0199999999999996</v>
      </c>
      <c r="B36" s="81" t="s">
        <v>146</v>
      </c>
      <c r="C36" s="42">
        <v>14.41</v>
      </c>
      <c r="D36" s="40" t="s">
        <v>167</v>
      </c>
      <c r="E36" s="43"/>
      <c r="F36" s="37"/>
      <c r="G36" s="44"/>
      <c r="H36" s="172"/>
      <c r="I36" s="172"/>
      <c r="J36" s="172"/>
      <c r="K36" s="172"/>
      <c r="L36" s="172"/>
      <c r="M36" s="172"/>
      <c r="N36" s="172"/>
      <c r="O36" s="172"/>
      <c r="P36" s="172"/>
    </row>
    <row r="37" spans="1:16" s="170" customFormat="1" ht="61.5" customHeight="1" x14ac:dyDescent="0.3">
      <c r="A37" s="79">
        <f t="shared" si="2"/>
        <v>3.0299999999999994</v>
      </c>
      <c r="B37" s="81" t="s">
        <v>151</v>
      </c>
      <c r="C37" s="42">
        <v>36.17</v>
      </c>
      <c r="D37" s="40" t="s">
        <v>167</v>
      </c>
      <c r="E37" s="43"/>
      <c r="F37" s="37"/>
      <c r="G37" s="44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170" customFormat="1" ht="23.25" customHeight="1" x14ac:dyDescent="0.3">
      <c r="A38" s="80"/>
      <c r="B38" s="78" t="s">
        <v>21</v>
      </c>
      <c r="C38" s="45"/>
      <c r="D38" s="36"/>
      <c r="E38" s="46"/>
      <c r="F38" s="46"/>
      <c r="G38" s="88">
        <f>SUM(F35:F37)</f>
        <v>0</v>
      </c>
      <c r="H38" s="172"/>
      <c r="I38" s="172"/>
      <c r="J38" s="172"/>
      <c r="K38" s="172"/>
      <c r="L38" s="172"/>
      <c r="M38" s="172"/>
      <c r="N38" s="172"/>
      <c r="O38" s="172"/>
      <c r="P38" s="172"/>
    </row>
    <row r="39" spans="1:16" s="170" customFormat="1" ht="23.25" customHeight="1" x14ac:dyDescent="0.3">
      <c r="A39" s="80"/>
      <c r="B39" s="78"/>
      <c r="C39" s="45"/>
      <c r="D39" s="36"/>
      <c r="E39" s="46"/>
      <c r="F39" s="46"/>
      <c r="G39" s="88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s="170" customFormat="1" ht="23.25" customHeight="1" x14ac:dyDescent="0.3">
      <c r="A40" s="180">
        <v>4</v>
      </c>
      <c r="B40" s="181" t="s">
        <v>34</v>
      </c>
      <c r="C40" s="39"/>
      <c r="D40" s="129"/>
      <c r="E40" s="46"/>
      <c r="F40" s="46"/>
      <c r="G40" s="182"/>
      <c r="H40" s="172"/>
      <c r="I40" s="172"/>
      <c r="J40" s="172"/>
      <c r="K40" s="172"/>
      <c r="L40" s="172"/>
      <c r="M40" s="172"/>
      <c r="N40" s="172"/>
      <c r="O40" s="172"/>
      <c r="P40" s="172"/>
    </row>
    <row r="41" spans="1:16" s="170" customFormat="1" ht="61.5" customHeight="1" x14ac:dyDescent="0.3">
      <c r="A41" s="184">
        <f>A40+0.01</f>
        <v>4.01</v>
      </c>
      <c r="B41" s="185" t="s">
        <v>35</v>
      </c>
      <c r="C41" s="42">
        <v>110</v>
      </c>
      <c r="D41" s="186" t="s">
        <v>36</v>
      </c>
      <c r="E41" s="187"/>
      <c r="F41" s="46"/>
      <c r="G41" s="18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1:16" s="170" customFormat="1" ht="40.5" customHeight="1" x14ac:dyDescent="0.3">
      <c r="A42" s="184">
        <f>A41+0.01</f>
        <v>4.0199999999999996</v>
      </c>
      <c r="B42" s="185" t="s">
        <v>135</v>
      </c>
      <c r="C42" s="42">
        <v>11</v>
      </c>
      <c r="D42" s="186" t="s">
        <v>8</v>
      </c>
      <c r="E42" s="187"/>
      <c r="F42" s="46"/>
      <c r="G42" s="182"/>
      <c r="H42" s="172"/>
      <c r="I42" s="172"/>
      <c r="J42" s="172"/>
      <c r="K42" s="172"/>
      <c r="L42" s="172"/>
      <c r="M42" s="172"/>
      <c r="N42" s="172"/>
      <c r="O42" s="172"/>
      <c r="P42" s="172"/>
    </row>
    <row r="43" spans="1:16" s="170" customFormat="1" ht="39" customHeight="1" x14ac:dyDescent="0.3">
      <c r="A43" s="184">
        <f>A42+0.01</f>
        <v>4.0299999999999994</v>
      </c>
      <c r="B43" s="185" t="s">
        <v>175</v>
      </c>
      <c r="C43" s="42">
        <v>74.650000000000006</v>
      </c>
      <c r="D43" s="40" t="s">
        <v>167</v>
      </c>
      <c r="E43" s="187"/>
      <c r="F43" s="46"/>
      <c r="G43" s="182"/>
      <c r="H43" s="172"/>
      <c r="I43" s="172"/>
      <c r="J43" s="172"/>
      <c r="K43" s="172"/>
      <c r="L43" s="172"/>
      <c r="M43" s="172"/>
      <c r="N43" s="172"/>
      <c r="O43" s="172"/>
      <c r="P43" s="172"/>
    </row>
    <row r="44" spans="1:16" s="170" customFormat="1" ht="22.5" customHeight="1" thickBot="1" x14ac:dyDescent="0.35">
      <c r="A44" s="285">
        <f>A43+0.01</f>
        <v>4.0399999999999991</v>
      </c>
      <c r="B44" s="286" t="s">
        <v>59</v>
      </c>
      <c r="C44" s="287">
        <v>1</v>
      </c>
      <c r="D44" s="288" t="s">
        <v>7</v>
      </c>
      <c r="E44" s="289"/>
      <c r="F44" s="290"/>
      <c r="G44" s="291"/>
      <c r="H44" s="172"/>
      <c r="I44" s="172"/>
      <c r="J44" s="172"/>
      <c r="K44" s="172"/>
      <c r="L44" s="172"/>
      <c r="M44" s="172"/>
      <c r="N44" s="172"/>
      <c r="O44" s="172"/>
      <c r="P44" s="172"/>
    </row>
    <row r="45" spans="1:16" s="170" customFormat="1" ht="39" customHeight="1" x14ac:dyDescent="0.3">
      <c r="A45" s="342">
        <f>A44+0.01</f>
        <v>4.0499999999999989</v>
      </c>
      <c r="B45" s="349" t="s">
        <v>136</v>
      </c>
      <c r="C45" s="292">
        <v>9</v>
      </c>
      <c r="D45" s="293" t="s">
        <v>8</v>
      </c>
      <c r="E45" s="294"/>
      <c r="F45" s="295"/>
      <c r="G45" s="296"/>
      <c r="H45" s="172"/>
      <c r="I45" s="172"/>
      <c r="J45" s="172"/>
      <c r="K45" s="172"/>
      <c r="L45" s="172"/>
      <c r="M45" s="172"/>
      <c r="N45" s="172"/>
      <c r="O45" s="172"/>
      <c r="P45" s="172"/>
    </row>
    <row r="46" spans="1:16" s="170" customFormat="1" ht="23.25" customHeight="1" x14ac:dyDescent="0.3">
      <c r="A46" s="188"/>
      <c r="B46" s="245" t="s">
        <v>21</v>
      </c>
      <c r="C46" s="45"/>
      <c r="D46" s="129"/>
      <c r="E46" s="46"/>
      <c r="F46" s="46"/>
      <c r="G46" s="241">
        <f>SUM(F41:F45)</f>
        <v>0</v>
      </c>
      <c r="H46" s="172"/>
      <c r="I46" s="172"/>
      <c r="J46" s="172"/>
      <c r="K46" s="172"/>
      <c r="L46" s="172"/>
      <c r="M46" s="172"/>
      <c r="N46" s="172"/>
      <c r="O46" s="172"/>
      <c r="P46" s="172"/>
    </row>
    <row r="47" spans="1:16" s="170" customFormat="1" ht="23.25" customHeight="1" x14ac:dyDescent="0.3">
      <c r="A47" s="100"/>
      <c r="B47" s="101"/>
      <c r="C47" s="102"/>
      <c r="D47" s="260"/>
      <c r="E47" s="183"/>
      <c r="F47" s="183"/>
      <c r="G47" s="83"/>
      <c r="H47" s="172"/>
      <c r="I47" s="172"/>
      <c r="J47" s="172"/>
      <c r="K47" s="172"/>
      <c r="L47" s="172"/>
      <c r="M47" s="172"/>
      <c r="N47" s="172"/>
      <c r="O47" s="172"/>
      <c r="P47" s="172"/>
    </row>
    <row r="48" spans="1:16" s="170" customFormat="1" ht="31.5" customHeight="1" x14ac:dyDescent="0.3">
      <c r="A48" s="74">
        <v>5</v>
      </c>
      <c r="B48" s="75" t="s">
        <v>40</v>
      </c>
      <c r="C48" s="39"/>
      <c r="D48" s="40"/>
      <c r="E48" s="37"/>
      <c r="F48" s="43"/>
      <c r="G48" s="44"/>
      <c r="H48" s="172"/>
      <c r="I48" s="172"/>
      <c r="J48" s="172"/>
      <c r="K48" s="172"/>
      <c r="L48" s="172"/>
      <c r="M48" s="172"/>
      <c r="N48" s="172"/>
      <c r="O48" s="172"/>
      <c r="P48" s="172"/>
    </row>
    <row r="49" spans="1:16" s="170" customFormat="1" ht="62.25" customHeight="1" x14ac:dyDescent="0.3">
      <c r="A49" s="79">
        <f>A48+0.01</f>
        <v>5.01</v>
      </c>
      <c r="B49" s="76" t="s">
        <v>137</v>
      </c>
      <c r="C49" s="39">
        <v>13.86</v>
      </c>
      <c r="D49" s="40" t="s">
        <v>39</v>
      </c>
      <c r="E49" s="37"/>
      <c r="F49" s="37"/>
      <c r="G49" s="44"/>
      <c r="H49" s="172"/>
      <c r="I49" s="172"/>
      <c r="J49" s="172"/>
      <c r="K49" s="172"/>
      <c r="L49" s="172"/>
      <c r="M49" s="172"/>
      <c r="N49" s="172"/>
      <c r="O49" s="172"/>
      <c r="P49" s="172"/>
    </row>
    <row r="50" spans="1:16" s="170" customFormat="1" ht="21" customHeight="1" x14ac:dyDescent="0.3">
      <c r="A50" s="50"/>
      <c r="B50" s="78" t="s">
        <v>21</v>
      </c>
      <c r="C50" s="39"/>
      <c r="D50" s="36"/>
      <c r="E50" s="52"/>
      <c r="F50" s="43"/>
      <c r="G50" s="88">
        <f>SUM(F49:F49)</f>
        <v>0</v>
      </c>
      <c r="H50" s="172"/>
      <c r="I50" s="172"/>
      <c r="J50" s="172"/>
      <c r="K50" s="172"/>
      <c r="L50" s="172"/>
      <c r="M50" s="172"/>
      <c r="N50" s="172"/>
      <c r="O50" s="172"/>
      <c r="P50" s="172"/>
    </row>
    <row r="51" spans="1:16" s="108" customFormat="1" ht="21.75" customHeight="1" x14ac:dyDescent="0.3">
      <c r="A51" s="50"/>
      <c r="B51" s="78"/>
      <c r="C51" s="39"/>
      <c r="D51" s="36"/>
      <c r="E51" s="52"/>
      <c r="F51" s="43"/>
      <c r="G51" s="88"/>
      <c r="H51" s="112"/>
      <c r="I51" s="112"/>
      <c r="J51" s="112"/>
      <c r="K51" s="112"/>
      <c r="L51" s="112"/>
      <c r="M51" s="112"/>
      <c r="N51" s="112"/>
      <c r="O51" s="112"/>
      <c r="P51" s="112"/>
    </row>
    <row r="52" spans="1:16" s="170" customFormat="1" ht="39.75" customHeight="1" x14ac:dyDescent="0.3">
      <c r="A52" s="74">
        <v>6</v>
      </c>
      <c r="B52" s="113" t="s">
        <v>117</v>
      </c>
      <c r="C52" s="84"/>
      <c r="D52" s="85"/>
      <c r="E52" s="86"/>
      <c r="F52" s="114"/>
      <c r="G52" s="115"/>
      <c r="H52" s="172"/>
      <c r="I52" s="172"/>
      <c r="J52" s="172"/>
      <c r="K52" s="172"/>
      <c r="L52" s="172"/>
      <c r="M52" s="172"/>
      <c r="N52" s="172"/>
      <c r="O52" s="172"/>
      <c r="P52" s="172"/>
    </row>
    <row r="53" spans="1:16" s="174" customFormat="1" ht="23.25" customHeight="1" x14ac:dyDescent="0.25">
      <c r="A53" s="50">
        <v>6.01</v>
      </c>
      <c r="B53" s="116" t="s">
        <v>41</v>
      </c>
      <c r="C53" s="117"/>
      <c r="D53" s="118"/>
      <c r="E53" s="119"/>
      <c r="F53" s="117"/>
      <c r="G53" s="120"/>
      <c r="H53" s="173"/>
      <c r="I53" s="173"/>
      <c r="J53" s="173"/>
      <c r="K53" s="173"/>
      <c r="L53" s="173"/>
      <c r="M53" s="173"/>
      <c r="N53" s="173"/>
      <c r="O53" s="173"/>
      <c r="P53" s="173"/>
    </row>
    <row r="54" spans="1:16" s="174" customFormat="1" ht="40.5" customHeight="1" x14ac:dyDescent="0.25">
      <c r="A54" s="50" t="s">
        <v>75</v>
      </c>
      <c r="B54" s="121" t="s">
        <v>118</v>
      </c>
      <c r="C54" s="122">
        <v>2.95</v>
      </c>
      <c r="D54" s="40" t="s">
        <v>167</v>
      </c>
      <c r="E54" s="123"/>
      <c r="F54" s="37"/>
      <c r="G54" s="120"/>
      <c r="H54" s="173"/>
      <c r="I54" s="173"/>
      <c r="J54" s="173"/>
      <c r="K54" s="173"/>
      <c r="L54" s="173"/>
      <c r="M54" s="173"/>
      <c r="N54" s="173"/>
      <c r="O54" s="173"/>
      <c r="P54" s="173"/>
    </row>
    <row r="55" spans="1:16" s="174" customFormat="1" ht="21.75" customHeight="1" x14ac:dyDescent="0.25">
      <c r="A55" s="50" t="s">
        <v>76</v>
      </c>
      <c r="B55" s="124" t="s">
        <v>24</v>
      </c>
      <c r="C55" s="122">
        <v>1.55</v>
      </c>
      <c r="D55" s="40" t="s">
        <v>167</v>
      </c>
      <c r="E55" s="123"/>
      <c r="F55" s="37"/>
      <c r="G55" s="120"/>
      <c r="H55" s="173"/>
      <c r="I55" s="173"/>
      <c r="J55" s="173"/>
      <c r="K55" s="173"/>
      <c r="L55" s="173"/>
      <c r="M55" s="173"/>
      <c r="N55" s="173"/>
      <c r="O55" s="173"/>
      <c r="P55" s="173"/>
    </row>
    <row r="56" spans="1:16" s="174" customFormat="1" ht="23.25" customHeight="1" x14ac:dyDescent="0.25">
      <c r="A56" s="50" t="s">
        <v>77</v>
      </c>
      <c r="B56" s="121" t="s">
        <v>42</v>
      </c>
      <c r="C56" s="122">
        <v>0.64</v>
      </c>
      <c r="D56" s="40" t="s">
        <v>167</v>
      </c>
      <c r="E56" s="123"/>
      <c r="F56" s="37"/>
      <c r="G56" s="120"/>
      <c r="H56" s="173"/>
      <c r="I56" s="173"/>
      <c r="J56" s="173"/>
      <c r="K56" s="173"/>
      <c r="L56" s="173"/>
      <c r="M56" s="173"/>
      <c r="N56" s="173"/>
      <c r="O56" s="173"/>
      <c r="P56" s="173"/>
    </row>
    <row r="57" spans="1:16" s="174" customFormat="1" ht="22.5" customHeight="1" x14ac:dyDescent="0.25">
      <c r="A57" s="50" t="s">
        <v>78</v>
      </c>
      <c r="B57" s="124" t="s">
        <v>43</v>
      </c>
      <c r="C57" s="122">
        <v>1.76</v>
      </c>
      <c r="D57" s="40" t="s">
        <v>167</v>
      </c>
      <c r="E57" s="123"/>
      <c r="F57" s="37"/>
      <c r="G57" s="120"/>
      <c r="H57" s="173"/>
      <c r="I57" s="173"/>
      <c r="J57" s="173"/>
      <c r="K57" s="173"/>
      <c r="L57" s="173"/>
      <c r="M57" s="173"/>
      <c r="N57" s="173"/>
      <c r="O57" s="173"/>
      <c r="P57" s="173"/>
    </row>
    <row r="58" spans="1:16" s="174" customFormat="1" ht="21.75" customHeight="1" x14ac:dyDescent="0.25">
      <c r="A58" s="50">
        <v>6.02</v>
      </c>
      <c r="B58" s="125" t="s">
        <v>29</v>
      </c>
      <c r="C58" s="122"/>
      <c r="D58" s="36"/>
      <c r="E58" s="123"/>
      <c r="F58" s="37"/>
      <c r="G58" s="120"/>
      <c r="H58" s="173"/>
      <c r="I58" s="173"/>
      <c r="J58" s="173"/>
      <c r="K58" s="173"/>
      <c r="L58" s="173"/>
      <c r="M58" s="173"/>
      <c r="N58" s="173"/>
      <c r="O58" s="173"/>
      <c r="P58" s="173"/>
    </row>
    <row r="59" spans="1:16" s="174" customFormat="1" ht="41.25" customHeight="1" x14ac:dyDescent="0.25">
      <c r="A59" s="50" t="s">
        <v>79</v>
      </c>
      <c r="B59" s="126" t="s">
        <v>119</v>
      </c>
      <c r="C59" s="122">
        <v>0.92</v>
      </c>
      <c r="D59" s="40" t="s">
        <v>167</v>
      </c>
      <c r="E59" s="123"/>
      <c r="F59" s="37"/>
      <c r="G59" s="120"/>
      <c r="H59" s="173"/>
      <c r="I59" s="173"/>
      <c r="J59" s="173"/>
      <c r="K59" s="173"/>
      <c r="L59" s="173"/>
      <c r="M59" s="173"/>
      <c r="N59" s="173"/>
      <c r="O59" s="173"/>
      <c r="P59" s="173"/>
    </row>
    <row r="60" spans="1:16" s="174" customFormat="1" ht="41.25" customHeight="1" x14ac:dyDescent="0.25">
      <c r="A60" s="50" t="s">
        <v>80</v>
      </c>
      <c r="B60" s="126" t="s">
        <v>103</v>
      </c>
      <c r="C60" s="122">
        <v>0.11</v>
      </c>
      <c r="D60" s="40" t="s">
        <v>167</v>
      </c>
      <c r="E60" s="123"/>
      <c r="F60" s="37"/>
      <c r="G60" s="120"/>
      <c r="H60" s="173"/>
      <c r="I60" s="173"/>
      <c r="J60" s="173"/>
      <c r="K60" s="173"/>
      <c r="L60" s="173"/>
      <c r="M60" s="173"/>
      <c r="N60" s="173"/>
      <c r="O60" s="173"/>
      <c r="P60" s="173"/>
    </row>
    <row r="61" spans="1:16" s="174" customFormat="1" ht="36" customHeight="1" x14ac:dyDescent="0.25">
      <c r="A61" s="50" t="s">
        <v>81</v>
      </c>
      <c r="B61" s="126" t="s">
        <v>44</v>
      </c>
      <c r="C61" s="122">
        <v>0.75</v>
      </c>
      <c r="D61" s="40" t="s">
        <v>167</v>
      </c>
      <c r="E61" s="123"/>
      <c r="F61" s="37"/>
      <c r="G61" s="120"/>
      <c r="H61" s="173"/>
      <c r="I61" s="173"/>
      <c r="J61" s="173"/>
      <c r="K61" s="173"/>
      <c r="L61" s="173"/>
      <c r="M61" s="173"/>
      <c r="N61" s="173"/>
      <c r="O61" s="173"/>
      <c r="P61" s="173"/>
    </row>
    <row r="62" spans="1:16" s="174" customFormat="1" ht="21" customHeight="1" x14ac:dyDescent="0.25">
      <c r="A62" s="50" t="s">
        <v>82</v>
      </c>
      <c r="B62" s="126" t="s">
        <v>45</v>
      </c>
      <c r="C62" s="122">
        <v>0.42</v>
      </c>
      <c r="D62" s="40" t="s">
        <v>167</v>
      </c>
      <c r="E62" s="123"/>
      <c r="F62" s="37"/>
      <c r="G62" s="120"/>
      <c r="H62" s="173"/>
      <c r="I62" s="173"/>
      <c r="J62" s="173"/>
      <c r="K62" s="173"/>
      <c r="L62" s="173"/>
      <c r="M62" s="173"/>
      <c r="N62" s="173"/>
      <c r="O62" s="173"/>
      <c r="P62" s="173"/>
    </row>
    <row r="63" spans="1:16" s="174" customFormat="1" ht="38.25" customHeight="1" x14ac:dyDescent="0.3">
      <c r="A63" s="50" t="s">
        <v>83</v>
      </c>
      <c r="B63" s="127" t="s">
        <v>56</v>
      </c>
      <c r="C63" s="122">
        <v>0.28000000000000003</v>
      </c>
      <c r="D63" s="40" t="s">
        <v>167</v>
      </c>
      <c r="E63" s="123"/>
      <c r="F63" s="37"/>
      <c r="G63" s="120"/>
      <c r="H63" s="173"/>
      <c r="I63" s="173"/>
      <c r="J63" s="173"/>
      <c r="K63" s="173"/>
      <c r="L63" s="173"/>
      <c r="M63" s="173"/>
      <c r="N63" s="173"/>
      <c r="O63" s="173"/>
      <c r="P63" s="173"/>
    </row>
    <row r="64" spans="1:16" s="170" customFormat="1" ht="21.75" customHeight="1" x14ac:dyDescent="0.3">
      <c r="A64" s="50">
        <v>6.03</v>
      </c>
      <c r="B64" s="128" t="s">
        <v>25</v>
      </c>
      <c r="C64" s="129"/>
      <c r="D64" s="36"/>
      <c r="E64" s="123"/>
      <c r="F64" s="37"/>
      <c r="G64" s="115"/>
      <c r="H64" s="172"/>
      <c r="I64" s="172"/>
      <c r="J64" s="172"/>
      <c r="K64" s="172"/>
      <c r="L64" s="172"/>
      <c r="M64" s="172"/>
      <c r="N64" s="172"/>
      <c r="O64" s="172"/>
      <c r="P64" s="172"/>
    </row>
    <row r="65" spans="1:16" s="170" customFormat="1" ht="18.75" customHeight="1" x14ac:dyDescent="0.3">
      <c r="A65" s="50" t="s">
        <v>84</v>
      </c>
      <c r="B65" s="87" t="s">
        <v>46</v>
      </c>
      <c r="C65" s="122">
        <v>3.7</v>
      </c>
      <c r="D65" s="40" t="s">
        <v>166</v>
      </c>
      <c r="E65" s="123"/>
      <c r="F65" s="37"/>
      <c r="G65" s="115"/>
      <c r="H65" s="172"/>
      <c r="I65" s="172"/>
      <c r="J65" s="172"/>
      <c r="K65" s="172"/>
      <c r="L65" s="172"/>
      <c r="M65" s="172"/>
      <c r="N65" s="172"/>
      <c r="O65" s="172"/>
      <c r="P65" s="172"/>
    </row>
    <row r="66" spans="1:16" s="170" customFormat="1" ht="21.75" customHeight="1" x14ac:dyDescent="0.3">
      <c r="A66" s="50" t="s">
        <v>85</v>
      </c>
      <c r="B66" s="124" t="s">
        <v>47</v>
      </c>
      <c r="C66" s="122">
        <v>25</v>
      </c>
      <c r="D66" s="40" t="s">
        <v>166</v>
      </c>
      <c r="E66" s="123"/>
      <c r="F66" s="37"/>
      <c r="G66" s="115"/>
      <c r="H66" s="172"/>
      <c r="I66" s="172"/>
      <c r="J66" s="172"/>
      <c r="K66" s="172"/>
      <c r="L66" s="172"/>
      <c r="M66" s="172"/>
      <c r="N66" s="172"/>
      <c r="O66" s="172"/>
      <c r="P66" s="172"/>
    </row>
    <row r="67" spans="1:16" s="170" customFormat="1" ht="21.75" customHeight="1" x14ac:dyDescent="0.3">
      <c r="A67" s="50" t="s">
        <v>85</v>
      </c>
      <c r="B67" s="124" t="s">
        <v>126</v>
      </c>
      <c r="C67" s="122">
        <v>3.7</v>
      </c>
      <c r="D67" s="40" t="s">
        <v>166</v>
      </c>
      <c r="E67" s="123"/>
      <c r="F67" s="37"/>
      <c r="G67" s="115"/>
      <c r="H67" s="172"/>
      <c r="I67" s="172"/>
      <c r="J67" s="172"/>
      <c r="K67" s="172"/>
      <c r="L67" s="172"/>
      <c r="M67" s="172"/>
      <c r="N67" s="172"/>
      <c r="O67" s="172"/>
      <c r="P67" s="172"/>
    </row>
    <row r="68" spans="1:16" s="170" customFormat="1" ht="22.5" customHeight="1" x14ac:dyDescent="0.3">
      <c r="A68" s="50">
        <v>6.04</v>
      </c>
      <c r="B68" s="128" t="s">
        <v>26</v>
      </c>
      <c r="C68" s="129"/>
      <c r="D68" s="36"/>
      <c r="E68" s="123"/>
      <c r="F68" s="37"/>
      <c r="G68" s="115"/>
      <c r="H68" s="172"/>
      <c r="I68" s="172"/>
      <c r="J68" s="172"/>
      <c r="K68" s="172"/>
      <c r="L68" s="172"/>
      <c r="M68" s="172"/>
      <c r="N68" s="172"/>
      <c r="O68" s="172"/>
      <c r="P68" s="172"/>
    </row>
    <row r="69" spans="1:16" s="170" customFormat="1" ht="19.5" customHeight="1" x14ac:dyDescent="0.3">
      <c r="A69" s="50" t="s">
        <v>86</v>
      </c>
      <c r="B69" s="130" t="s">
        <v>27</v>
      </c>
      <c r="C69" s="122">
        <v>4.51</v>
      </c>
      <c r="D69" s="40" t="s">
        <v>166</v>
      </c>
      <c r="E69" s="123"/>
      <c r="F69" s="37"/>
      <c r="G69" s="115"/>
      <c r="H69" s="172"/>
      <c r="I69" s="172"/>
      <c r="J69" s="172"/>
      <c r="K69" s="172"/>
      <c r="L69" s="172"/>
      <c r="M69" s="172"/>
      <c r="N69" s="172"/>
      <c r="O69" s="172"/>
      <c r="P69" s="172"/>
    </row>
    <row r="70" spans="1:16" s="176" customFormat="1" ht="18.75" customHeight="1" x14ac:dyDescent="0.3">
      <c r="A70" s="50" t="s">
        <v>87</v>
      </c>
      <c r="B70" s="131" t="s">
        <v>48</v>
      </c>
      <c r="C70" s="129">
        <v>26.32</v>
      </c>
      <c r="D70" s="40" t="s">
        <v>166</v>
      </c>
      <c r="E70" s="123"/>
      <c r="F70" s="37"/>
      <c r="G70" s="115"/>
      <c r="H70" s="175"/>
      <c r="I70" s="175"/>
      <c r="J70" s="175"/>
      <c r="K70" s="175"/>
      <c r="L70" s="175"/>
      <c r="M70" s="175"/>
      <c r="N70" s="175"/>
      <c r="O70" s="175"/>
      <c r="P70" s="175"/>
    </row>
    <row r="71" spans="1:16" s="176" customFormat="1" ht="18.75" customHeight="1" x14ac:dyDescent="0.3">
      <c r="A71" s="50" t="s">
        <v>88</v>
      </c>
      <c r="B71" s="131" t="s">
        <v>28</v>
      </c>
      <c r="C71" s="122">
        <v>228.35</v>
      </c>
      <c r="D71" s="40" t="s">
        <v>166</v>
      </c>
      <c r="E71" s="123"/>
      <c r="F71" s="37"/>
      <c r="G71" s="115"/>
      <c r="H71" s="175"/>
      <c r="I71" s="175"/>
      <c r="J71" s="175"/>
      <c r="K71" s="175"/>
      <c r="L71" s="175"/>
      <c r="M71" s="175"/>
      <c r="N71" s="175"/>
      <c r="O71" s="175"/>
      <c r="P71" s="175"/>
    </row>
    <row r="72" spans="1:16" s="176" customFormat="1" ht="19.5" customHeight="1" x14ac:dyDescent="0.3">
      <c r="A72" s="50" t="s">
        <v>89</v>
      </c>
      <c r="B72" s="131" t="s">
        <v>49</v>
      </c>
      <c r="C72" s="122">
        <v>52.3</v>
      </c>
      <c r="D72" s="36" t="s">
        <v>9</v>
      </c>
      <c r="E72" s="123"/>
      <c r="F72" s="37"/>
      <c r="G72" s="115"/>
      <c r="H72" s="175"/>
      <c r="I72" s="175"/>
      <c r="J72" s="175"/>
      <c r="K72" s="175"/>
      <c r="L72" s="175"/>
      <c r="M72" s="175"/>
      <c r="N72" s="175"/>
      <c r="O72" s="175"/>
      <c r="P72" s="175"/>
    </row>
    <row r="73" spans="1:16" s="176" customFormat="1" ht="19.5" customHeight="1" x14ac:dyDescent="0.3">
      <c r="A73" s="50" t="s">
        <v>90</v>
      </c>
      <c r="B73" s="131" t="s">
        <v>50</v>
      </c>
      <c r="C73" s="122">
        <v>19.399999999999999</v>
      </c>
      <c r="D73" s="36" t="s">
        <v>9</v>
      </c>
      <c r="E73" s="123"/>
      <c r="F73" s="37"/>
      <c r="G73" s="115"/>
      <c r="H73" s="175"/>
      <c r="I73" s="175"/>
      <c r="J73" s="175"/>
      <c r="K73" s="175"/>
      <c r="L73" s="175"/>
      <c r="M73" s="175"/>
      <c r="N73" s="175"/>
      <c r="O73" s="175"/>
      <c r="P73" s="175"/>
    </row>
    <row r="74" spans="1:16" s="176" customFormat="1" ht="18.75" customHeight="1" x14ac:dyDescent="0.3">
      <c r="A74" s="50">
        <v>6.05</v>
      </c>
      <c r="B74" s="128" t="s">
        <v>18</v>
      </c>
      <c r="C74" s="129"/>
      <c r="D74" s="36"/>
      <c r="E74" s="123"/>
      <c r="F74" s="37"/>
      <c r="G74" s="115"/>
      <c r="H74" s="175"/>
      <c r="I74" s="175"/>
      <c r="J74" s="175"/>
      <c r="K74" s="175"/>
      <c r="L74" s="175"/>
      <c r="M74" s="175"/>
      <c r="N74" s="175"/>
      <c r="O74" s="175"/>
      <c r="P74" s="175"/>
    </row>
    <row r="75" spans="1:16" s="176" customFormat="1" ht="19.5" customHeight="1" x14ac:dyDescent="0.3">
      <c r="A75" s="50" t="s">
        <v>91</v>
      </c>
      <c r="B75" s="131" t="s">
        <v>51</v>
      </c>
      <c r="C75" s="129">
        <v>5.26</v>
      </c>
      <c r="D75" s="40" t="s">
        <v>166</v>
      </c>
      <c r="E75" s="123"/>
      <c r="F75" s="37"/>
      <c r="G75" s="115"/>
      <c r="H75" s="175"/>
      <c r="I75" s="175"/>
      <c r="J75" s="175"/>
      <c r="K75" s="175"/>
      <c r="L75" s="175"/>
      <c r="M75" s="175"/>
      <c r="N75" s="175"/>
      <c r="O75" s="175"/>
      <c r="P75" s="175"/>
    </row>
    <row r="76" spans="1:16" s="176" customFormat="1" ht="18" customHeight="1" x14ac:dyDescent="0.3">
      <c r="A76" s="50" t="s">
        <v>92</v>
      </c>
      <c r="B76" s="131" t="s">
        <v>120</v>
      </c>
      <c r="C76" s="122">
        <v>9.26</v>
      </c>
      <c r="D76" s="36" t="s">
        <v>9</v>
      </c>
      <c r="E76" s="123"/>
      <c r="F76" s="37"/>
      <c r="G76" s="115"/>
      <c r="H76" s="175"/>
      <c r="I76" s="175"/>
      <c r="J76" s="175"/>
      <c r="K76" s="175"/>
      <c r="L76" s="175"/>
      <c r="M76" s="175"/>
      <c r="N76" s="175"/>
      <c r="O76" s="175"/>
      <c r="P76" s="175"/>
    </row>
    <row r="77" spans="1:16" s="176" customFormat="1" ht="23.25" customHeight="1" x14ac:dyDescent="0.3">
      <c r="A77" s="50">
        <v>6.06</v>
      </c>
      <c r="B77" s="128" t="s">
        <v>14</v>
      </c>
      <c r="C77" s="129"/>
      <c r="D77" s="36"/>
      <c r="E77" s="123"/>
      <c r="F77" s="37"/>
      <c r="G77" s="115"/>
      <c r="H77" s="175"/>
      <c r="I77" s="175"/>
      <c r="J77" s="175"/>
      <c r="K77" s="175"/>
      <c r="L77" s="175"/>
      <c r="M77" s="175"/>
      <c r="N77" s="175"/>
      <c r="O77" s="175"/>
      <c r="P77" s="175"/>
    </row>
    <row r="78" spans="1:16" s="176" customFormat="1" ht="21" customHeight="1" x14ac:dyDescent="0.3">
      <c r="A78" s="50" t="s">
        <v>93</v>
      </c>
      <c r="B78" s="87" t="s">
        <v>52</v>
      </c>
      <c r="C78" s="122">
        <v>1.68</v>
      </c>
      <c r="D78" s="40" t="s">
        <v>166</v>
      </c>
      <c r="E78" s="123"/>
      <c r="F78" s="37"/>
      <c r="G78" s="115"/>
      <c r="H78" s="175"/>
      <c r="I78" s="175"/>
      <c r="J78" s="175"/>
      <c r="K78" s="175"/>
      <c r="L78" s="175"/>
      <c r="M78" s="175"/>
      <c r="N78" s="175"/>
      <c r="O78" s="175"/>
      <c r="P78" s="175"/>
    </row>
    <row r="79" spans="1:16" s="176" customFormat="1" ht="20.25" customHeight="1" x14ac:dyDescent="0.3">
      <c r="A79" s="50">
        <v>6.07</v>
      </c>
      <c r="B79" s="128" t="s">
        <v>17</v>
      </c>
      <c r="C79" s="129"/>
      <c r="D79" s="36"/>
      <c r="E79" s="123"/>
      <c r="F79" s="37"/>
      <c r="G79" s="115"/>
      <c r="H79" s="175"/>
      <c r="I79" s="175"/>
      <c r="J79" s="175"/>
      <c r="K79" s="175"/>
      <c r="L79" s="175"/>
      <c r="M79" s="175"/>
      <c r="N79" s="175"/>
      <c r="O79" s="175"/>
      <c r="P79" s="175"/>
    </row>
    <row r="80" spans="1:16" s="176" customFormat="1" ht="39" customHeight="1" x14ac:dyDescent="0.3">
      <c r="A80" s="50" t="s">
        <v>94</v>
      </c>
      <c r="B80" s="87" t="s">
        <v>53</v>
      </c>
      <c r="C80" s="122">
        <v>1.6</v>
      </c>
      <c r="D80" s="40" t="s">
        <v>166</v>
      </c>
      <c r="E80" s="123"/>
      <c r="F80" s="37"/>
      <c r="G80" s="115"/>
      <c r="H80" s="175"/>
      <c r="I80" s="175"/>
      <c r="J80" s="175"/>
      <c r="K80" s="175"/>
      <c r="L80" s="175"/>
      <c r="M80" s="175"/>
      <c r="N80" s="175"/>
      <c r="O80" s="175"/>
      <c r="P80" s="175"/>
    </row>
    <row r="81" spans="1:16" s="176" customFormat="1" ht="23.25" customHeight="1" x14ac:dyDescent="0.3">
      <c r="A81" s="50" t="s">
        <v>95</v>
      </c>
      <c r="B81" s="87" t="s">
        <v>54</v>
      </c>
      <c r="C81" s="122">
        <v>35.29</v>
      </c>
      <c r="D81" s="36" t="s">
        <v>13</v>
      </c>
      <c r="E81" s="123"/>
      <c r="F81" s="37"/>
      <c r="G81" s="115"/>
      <c r="H81" s="175"/>
      <c r="I81" s="175"/>
      <c r="J81" s="175"/>
      <c r="K81" s="175"/>
      <c r="L81" s="175"/>
      <c r="M81" s="175"/>
      <c r="N81" s="175"/>
      <c r="O81" s="175"/>
      <c r="P81" s="175"/>
    </row>
    <row r="82" spans="1:16" s="176" customFormat="1" ht="19.5" customHeight="1" x14ac:dyDescent="0.3">
      <c r="A82" s="50">
        <v>6.08</v>
      </c>
      <c r="B82" s="128" t="s">
        <v>12</v>
      </c>
      <c r="C82" s="129"/>
      <c r="D82" s="36"/>
      <c r="E82" s="123"/>
      <c r="F82" s="37"/>
      <c r="G82" s="115"/>
      <c r="H82" s="175"/>
      <c r="I82" s="175"/>
      <c r="J82" s="175"/>
      <c r="K82" s="175"/>
      <c r="L82" s="175"/>
      <c r="M82" s="175"/>
      <c r="N82" s="175"/>
      <c r="O82" s="175"/>
      <c r="P82" s="175"/>
    </row>
    <row r="83" spans="1:16" s="176" customFormat="1" ht="23.25" customHeight="1" x14ac:dyDescent="0.3">
      <c r="A83" s="50" t="s">
        <v>96</v>
      </c>
      <c r="B83" s="131" t="s">
        <v>19</v>
      </c>
      <c r="C83" s="129">
        <v>52.64</v>
      </c>
      <c r="D83" s="40" t="s">
        <v>166</v>
      </c>
      <c r="E83" s="123"/>
      <c r="F83" s="37"/>
      <c r="G83" s="115"/>
      <c r="H83" s="175"/>
      <c r="I83" s="175"/>
      <c r="J83" s="175"/>
      <c r="K83" s="175"/>
      <c r="L83" s="175"/>
      <c r="M83" s="175"/>
      <c r="N83" s="175"/>
      <c r="O83" s="175"/>
      <c r="P83" s="175"/>
    </row>
    <row r="84" spans="1:16" s="176" customFormat="1" ht="19.5" customHeight="1" x14ac:dyDescent="0.3">
      <c r="A84" s="50" t="s">
        <v>97</v>
      </c>
      <c r="B84" s="131" t="s">
        <v>20</v>
      </c>
      <c r="C84" s="122">
        <v>28.8</v>
      </c>
      <c r="D84" s="40" t="s">
        <v>166</v>
      </c>
      <c r="E84" s="123"/>
      <c r="F84" s="37"/>
      <c r="G84" s="115"/>
      <c r="H84" s="175"/>
      <c r="I84" s="175"/>
      <c r="J84" s="175"/>
      <c r="K84" s="175"/>
      <c r="L84" s="175"/>
      <c r="M84" s="175"/>
      <c r="N84" s="175"/>
      <c r="O84" s="175"/>
      <c r="P84" s="175"/>
    </row>
    <row r="85" spans="1:16" s="176" customFormat="1" ht="19.5" customHeight="1" x14ac:dyDescent="0.3">
      <c r="A85" s="50" t="s">
        <v>98</v>
      </c>
      <c r="B85" s="131" t="s">
        <v>55</v>
      </c>
      <c r="C85" s="122">
        <v>25</v>
      </c>
      <c r="D85" s="40" t="s">
        <v>166</v>
      </c>
      <c r="E85" s="123"/>
      <c r="F85" s="37"/>
      <c r="G85" s="115"/>
      <c r="H85" s="175"/>
      <c r="I85" s="175"/>
      <c r="J85" s="175"/>
      <c r="K85" s="175"/>
      <c r="L85" s="175"/>
      <c r="M85" s="175"/>
      <c r="N85" s="175"/>
      <c r="O85" s="175"/>
      <c r="P85" s="175"/>
    </row>
    <row r="86" spans="1:16" s="176" customFormat="1" ht="19.5" customHeight="1" x14ac:dyDescent="0.3">
      <c r="A86" s="50" t="s">
        <v>128</v>
      </c>
      <c r="B86" s="131" t="s">
        <v>127</v>
      </c>
      <c r="C86" s="122">
        <v>1</v>
      </c>
      <c r="D86" s="40" t="s">
        <v>8</v>
      </c>
      <c r="E86" s="123"/>
      <c r="F86" s="37"/>
      <c r="G86" s="115"/>
      <c r="H86" s="175"/>
      <c r="I86" s="175"/>
      <c r="J86" s="175"/>
      <c r="K86" s="175"/>
      <c r="L86" s="175"/>
      <c r="M86" s="175"/>
      <c r="N86" s="175"/>
      <c r="O86" s="175"/>
      <c r="P86" s="175"/>
    </row>
    <row r="87" spans="1:16" s="176" customFormat="1" ht="19.5" customHeight="1" thickBot="1" x14ac:dyDescent="0.35">
      <c r="A87" s="297" t="s">
        <v>129</v>
      </c>
      <c r="B87" s="298" t="s">
        <v>133</v>
      </c>
      <c r="C87" s="299">
        <v>1</v>
      </c>
      <c r="D87" s="300" t="s">
        <v>8</v>
      </c>
      <c r="E87" s="301"/>
      <c r="F87" s="302"/>
      <c r="G87" s="303"/>
      <c r="H87" s="175"/>
      <c r="I87" s="175"/>
      <c r="J87" s="175"/>
      <c r="K87" s="175"/>
      <c r="L87" s="175"/>
      <c r="M87" s="175"/>
      <c r="N87" s="175"/>
      <c r="O87" s="175"/>
      <c r="P87" s="175"/>
    </row>
    <row r="88" spans="1:16" s="176" customFormat="1" ht="19.5" customHeight="1" x14ac:dyDescent="0.3">
      <c r="A88" s="343"/>
      <c r="B88" s="350" t="s">
        <v>21</v>
      </c>
      <c r="C88" s="304"/>
      <c r="D88" s="305"/>
      <c r="E88" s="306"/>
      <c r="F88" s="307"/>
      <c r="G88" s="308">
        <f>SUM(F54:F87)</f>
        <v>0</v>
      </c>
      <c r="H88" s="175"/>
      <c r="I88" s="175"/>
      <c r="J88" s="175"/>
      <c r="K88" s="175"/>
      <c r="L88" s="175"/>
      <c r="M88" s="175"/>
      <c r="N88" s="175"/>
      <c r="O88" s="175"/>
      <c r="P88" s="175"/>
    </row>
    <row r="89" spans="1:16" s="133" customFormat="1" ht="19.5" customHeight="1" x14ac:dyDescent="0.3">
      <c r="A89" s="50"/>
      <c r="B89" s="78"/>
      <c r="C89" s="84"/>
      <c r="D89" s="85"/>
      <c r="E89" s="86"/>
      <c r="F89" s="37"/>
      <c r="G89" s="115"/>
      <c r="H89" s="132"/>
      <c r="I89" s="132"/>
      <c r="J89" s="132"/>
      <c r="K89" s="132"/>
      <c r="L89" s="132"/>
      <c r="M89" s="132"/>
      <c r="N89" s="132"/>
      <c r="O89" s="132"/>
      <c r="P89" s="132"/>
    </row>
    <row r="90" spans="1:16" s="176" customFormat="1" ht="19.5" customHeight="1" x14ac:dyDescent="0.3">
      <c r="A90" s="74">
        <v>7</v>
      </c>
      <c r="B90" s="93" t="s">
        <v>121</v>
      </c>
      <c r="C90" s="45"/>
      <c r="D90" s="36"/>
      <c r="E90" s="46"/>
      <c r="F90" s="46"/>
      <c r="G90" s="88"/>
      <c r="H90" s="175"/>
      <c r="I90" s="175"/>
      <c r="J90" s="175"/>
      <c r="K90" s="175"/>
      <c r="L90" s="175"/>
      <c r="M90" s="175"/>
      <c r="N90" s="175"/>
      <c r="O90" s="175"/>
      <c r="P90" s="175"/>
    </row>
    <row r="91" spans="1:16" s="176" customFormat="1" ht="40.5" customHeight="1" x14ac:dyDescent="0.3">
      <c r="A91" s="80">
        <f>A90+0.01</f>
        <v>7.01</v>
      </c>
      <c r="B91" s="246" t="s">
        <v>138</v>
      </c>
      <c r="C91" s="42">
        <v>668.37</v>
      </c>
      <c r="D91" s="40" t="s">
        <v>166</v>
      </c>
      <c r="E91" s="37"/>
      <c r="F91" s="37"/>
      <c r="G91" s="88"/>
      <c r="H91" s="175"/>
      <c r="I91" s="175"/>
      <c r="J91" s="175"/>
      <c r="K91" s="175"/>
      <c r="L91" s="175"/>
      <c r="M91" s="175"/>
      <c r="N91" s="175"/>
      <c r="O91" s="175"/>
      <c r="P91" s="175"/>
    </row>
    <row r="92" spans="1:16" s="176" customFormat="1" ht="40.5" customHeight="1" x14ac:dyDescent="0.3">
      <c r="A92" s="80">
        <f>A91+0.01</f>
        <v>7.02</v>
      </c>
      <c r="B92" s="247" t="s">
        <v>102</v>
      </c>
      <c r="C92" s="42">
        <v>43.27</v>
      </c>
      <c r="D92" s="40" t="s">
        <v>39</v>
      </c>
      <c r="E92" s="37"/>
      <c r="F92" s="37"/>
      <c r="G92" s="88"/>
      <c r="H92" s="175"/>
      <c r="I92" s="175"/>
      <c r="J92" s="175"/>
      <c r="K92" s="175"/>
      <c r="L92" s="175"/>
      <c r="M92" s="175"/>
      <c r="N92" s="175"/>
      <c r="O92" s="175"/>
      <c r="P92" s="175"/>
    </row>
    <row r="93" spans="1:16" s="176" customFormat="1" ht="22.5" customHeight="1" x14ac:dyDescent="0.3">
      <c r="A93" s="80">
        <f>A92+0.01</f>
        <v>7.0299999999999994</v>
      </c>
      <c r="B93" s="248" t="s">
        <v>131</v>
      </c>
      <c r="C93" s="39">
        <v>7.54</v>
      </c>
      <c r="D93" s="40" t="s">
        <v>167</v>
      </c>
      <c r="E93" s="37"/>
      <c r="F93" s="37"/>
      <c r="G93" s="88"/>
      <c r="H93" s="175"/>
      <c r="I93" s="175"/>
      <c r="J93" s="175"/>
      <c r="K93" s="175"/>
      <c r="L93" s="175"/>
      <c r="M93" s="175"/>
      <c r="N93" s="175"/>
      <c r="O93" s="175"/>
      <c r="P93" s="175"/>
    </row>
    <row r="94" spans="1:16" s="176" customFormat="1" ht="19.5" customHeight="1" x14ac:dyDescent="0.3">
      <c r="A94" s="80"/>
      <c r="B94" s="78" t="s">
        <v>21</v>
      </c>
      <c r="C94" s="45"/>
      <c r="D94" s="36"/>
      <c r="E94" s="46"/>
      <c r="F94" s="46"/>
      <c r="G94" s="88">
        <f>SUM(F91:F93)</f>
        <v>0</v>
      </c>
      <c r="H94" s="175"/>
      <c r="I94" s="175"/>
      <c r="J94" s="175"/>
      <c r="K94" s="175"/>
      <c r="L94" s="175"/>
      <c r="M94" s="175"/>
      <c r="N94" s="175"/>
      <c r="O94" s="175"/>
      <c r="P94" s="175"/>
    </row>
    <row r="95" spans="1:16" s="176" customFormat="1" ht="19.5" customHeight="1" x14ac:dyDescent="0.3">
      <c r="A95" s="50"/>
      <c r="B95" s="87"/>
      <c r="C95" s="42"/>
      <c r="D95" s="40"/>
      <c r="E95" s="37"/>
      <c r="F95" s="43"/>
      <c r="G95" s="242"/>
      <c r="H95" s="175"/>
      <c r="I95" s="175"/>
      <c r="J95" s="175"/>
      <c r="K95" s="175"/>
      <c r="L95" s="175"/>
      <c r="M95" s="175"/>
      <c r="N95" s="175"/>
      <c r="O95" s="175"/>
      <c r="P95" s="175"/>
    </row>
    <row r="96" spans="1:16" s="176" customFormat="1" ht="19.5" customHeight="1" thickBot="1" x14ac:dyDescent="0.35">
      <c r="A96" s="50"/>
      <c r="B96" s="82"/>
      <c r="C96" s="138"/>
      <c r="D96" s="135"/>
      <c r="E96" s="136"/>
      <c r="F96" s="137"/>
      <c r="G96" s="134"/>
      <c r="H96" s="175"/>
      <c r="I96" s="175"/>
      <c r="J96" s="175"/>
      <c r="K96" s="175"/>
      <c r="L96" s="175"/>
      <c r="M96" s="175"/>
      <c r="N96" s="175"/>
      <c r="O96" s="175"/>
      <c r="P96" s="175"/>
    </row>
    <row r="97" spans="1:16" s="176" customFormat="1" ht="33.75" customHeight="1" thickBot="1" x14ac:dyDescent="0.35">
      <c r="A97" s="50"/>
      <c r="B97" s="51" t="s">
        <v>37</v>
      </c>
      <c r="C97" s="97"/>
      <c r="D97" s="95"/>
      <c r="E97" s="98"/>
      <c r="F97" s="99"/>
      <c r="G97" s="49">
        <f>SUM(G18:G94)</f>
        <v>0</v>
      </c>
      <c r="H97" s="175"/>
      <c r="I97" s="175"/>
      <c r="J97" s="175"/>
      <c r="K97" s="175"/>
      <c r="L97" s="175"/>
      <c r="M97" s="175"/>
      <c r="N97" s="175"/>
      <c r="O97" s="175"/>
      <c r="P97" s="175"/>
    </row>
    <row r="98" spans="1:16" s="108" customFormat="1" ht="16.5" customHeight="1" x14ac:dyDescent="0.3">
      <c r="A98" s="50"/>
      <c r="B98" s="101"/>
      <c r="C98" s="189"/>
      <c r="D98" s="260"/>
      <c r="E98" s="53"/>
      <c r="F98" s="190"/>
      <c r="G98" s="83"/>
      <c r="H98" s="112"/>
      <c r="I98" s="112"/>
      <c r="J98" s="112"/>
      <c r="K98" s="112"/>
      <c r="L98" s="112"/>
      <c r="M98" s="112"/>
      <c r="N98" s="112"/>
      <c r="O98" s="112"/>
      <c r="P98" s="112"/>
    </row>
    <row r="99" spans="1:16" s="108" customFormat="1" ht="24.75" customHeight="1" x14ac:dyDescent="0.3">
      <c r="A99" s="50"/>
      <c r="B99" s="78"/>
      <c r="C99" s="39"/>
      <c r="D99" s="36"/>
      <c r="E99" s="52"/>
      <c r="F99" s="43"/>
      <c r="G99" s="88"/>
      <c r="H99" s="112"/>
      <c r="I99" s="112"/>
      <c r="J99" s="112"/>
      <c r="K99" s="112"/>
      <c r="L99" s="112"/>
      <c r="M99" s="112"/>
      <c r="N99" s="112"/>
      <c r="O99" s="112"/>
      <c r="P99" s="112"/>
    </row>
    <row r="100" spans="1:16" s="170" customFormat="1" ht="23.25" customHeight="1" x14ac:dyDescent="0.3">
      <c r="A100" s="90" t="s">
        <v>104</v>
      </c>
      <c r="B100" s="239" t="s">
        <v>147</v>
      </c>
      <c r="C100" s="39"/>
      <c r="D100" s="36"/>
      <c r="E100" s="52"/>
      <c r="F100" s="52"/>
      <c r="G100" s="44"/>
      <c r="H100" s="172"/>
      <c r="I100" s="172"/>
      <c r="J100" s="172"/>
      <c r="K100" s="172"/>
      <c r="L100" s="172"/>
      <c r="M100" s="172"/>
      <c r="N100" s="172"/>
      <c r="O100" s="172"/>
      <c r="P100" s="172"/>
    </row>
    <row r="101" spans="1:16" s="170" customFormat="1" ht="15.75" customHeight="1" x14ac:dyDescent="0.3">
      <c r="A101" s="50"/>
      <c r="B101" s="239"/>
      <c r="C101" s="39"/>
      <c r="D101" s="36"/>
      <c r="E101" s="52"/>
      <c r="F101" s="52"/>
      <c r="G101" s="44"/>
      <c r="H101" s="172"/>
      <c r="I101" s="172"/>
      <c r="J101" s="172"/>
      <c r="K101" s="172"/>
      <c r="L101" s="172"/>
      <c r="M101" s="172"/>
      <c r="N101" s="172"/>
      <c r="O101" s="172"/>
      <c r="P101" s="172"/>
    </row>
    <row r="102" spans="1:16" s="170" customFormat="1" ht="22.5" customHeight="1" x14ac:dyDescent="0.3">
      <c r="A102" s="74">
        <v>1</v>
      </c>
      <c r="B102" s="75" t="s">
        <v>38</v>
      </c>
      <c r="C102" s="45"/>
      <c r="D102" s="47"/>
      <c r="E102" s="48"/>
      <c r="F102" s="48"/>
      <c r="G102" s="44"/>
      <c r="H102" s="172"/>
      <c r="I102" s="172"/>
      <c r="J102" s="172"/>
      <c r="K102" s="172"/>
      <c r="L102" s="172"/>
      <c r="M102" s="172"/>
      <c r="N102" s="172"/>
      <c r="O102" s="172"/>
      <c r="P102" s="172"/>
    </row>
    <row r="103" spans="1:16" s="179" customFormat="1" ht="18.75" x14ac:dyDescent="0.25">
      <c r="A103" s="79">
        <f>A102+0.01</f>
        <v>1.01</v>
      </c>
      <c r="B103" s="76" t="s">
        <v>115</v>
      </c>
      <c r="C103" s="39">
        <v>522</v>
      </c>
      <c r="D103" s="40" t="s">
        <v>166</v>
      </c>
      <c r="E103" s="37"/>
      <c r="F103" s="37"/>
      <c r="G103" s="38"/>
      <c r="H103" s="178"/>
      <c r="I103" s="178"/>
      <c r="J103" s="178"/>
      <c r="K103" s="178"/>
      <c r="L103" s="178"/>
      <c r="M103" s="178"/>
      <c r="N103" s="178"/>
      <c r="O103" s="178"/>
      <c r="P103" s="178"/>
    </row>
    <row r="104" spans="1:16" s="179" customFormat="1" ht="18.75" x14ac:dyDescent="0.25">
      <c r="A104" s="79">
        <f t="shared" ref="A104:A109" si="3">A103+0.01</f>
        <v>1.02</v>
      </c>
      <c r="B104" s="76" t="s">
        <v>11</v>
      </c>
      <c r="C104" s="39">
        <v>1</v>
      </c>
      <c r="D104" s="36" t="s">
        <v>7</v>
      </c>
      <c r="E104" s="37"/>
      <c r="F104" s="37"/>
      <c r="G104" s="38"/>
      <c r="H104" s="178"/>
      <c r="I104" s="178"/>
      <c r="J104" s="178"/>
      <c r="K104" s="178"/>
      <c r="L104" s="178"/>
      <c r="M104" s="178"/>
      <c r="N104" s="178"/>
      <c r="O104" s="178"/>
      <c r="P104" s="178"/>
    </row>
    <row r="105" spans="1:16" s="179" customFormat="1" ht="18.75" x14ac:dyDescent="0.25">
      <c r="A105" s="79">
        <f t="shared" si="3"/>
        <v>1.03</v>
      </c>
      <c r="B105" s="76" t="s">
        <v>60</v>
      </c>
      <c r="C105" s="39">
        <v>1</v>
      </c>
      <c r="D105" s="36" t="s">
        <v>7</v>
      </c>
      <c r="E105" s="37"/>
      <c r="F105" s="37"/>
      <c r="G105" s="38"/>
      <c r="H105" s="178"/>
      <c r="I105" s="178"/>
      <c r="J105" s="178"/>
      <c r="K105" s="178"/>
      <c r="L105" s="178"/>
      <c r="M105" s="178"/>
      <c r="N105" s="178"/>
      <c r="O105" s="178"/>
      <c r="P105" s="178"/>
    </row>
    <row r="106" spans="1:16" s="179" customFormat="1" ht="39.75" customHeight="1" x14ac:dyDescent="0.25">
      <c r="A106" s="79">
        <f t="shared" si="3"/>
        <v>1.04</v>
      </c>
      <c r="B106" s="76" t="s">
        <v>61</v>
      </c>
      <c r="C106" s="39">
        <v>1</v>
      </c>
      <c r="D106" s="36" t="s">
        <v>7</v>
      </c>
      <c r="E106" s="37"/>
      <c r="F106" s="37"/>
      <c r="G106" s="38"/>
      <c r="H106" s="178"/>
      <c r="I106" s="178"/>
      <c r="J106" s="178"/>
      <c r="K106" s="178"/>
      <c r="L106" s="178"/>
      <c r="M106" s="178"/>
      <c r="N106" s="178"/>
      <c r="O106" s="178"/>
      <c r="P106" s="178"/>
    </row>
    <row r="107" spans="1:16" s="179" customFormat="1" ht="37.5" x14ac:dyDescent="0.25">
      <c r="A107" s="79">
        <f>A106+0.01</f>
        <v>1.05</v>
      </c>
      <c r="B107" s="76" t="s">
        <v>122</v>
      </c>
      <c r="C107" s="39">
        <v>1</v>
      </c>
      <c r="D107" s="36" t="s">
        <v>7</v>
      </c>
      <c r="E107" s="37"/>
      <c r="F107" s="37"/>
      <c r="G107" s="38"/>
      <c r="H107" s="178"/>
      <c r="I107" s="178"/>
      <c r="J107" s="178"/>
      <c r="K107" s="178"/>
      <c r="L107" s="178"/>
      <c r="M107" s="178"/>
      <c r="N107" s="178"/>
      <c r="O107" s="178"/>
      <c r="P107" s="178"/>
    </row>
    <row r="108" spans="1:16" s="179" customFormat="1" ht="18.75" x14ac:dyDescent="0.25">
      <c r="A108" s="79">
        <f t="shared" si="3"/>
        <v>1.06</v>
      </c>
      <c r="B108" s="76" t="s">
        <v>132</v>
      </c>
      <c r="C108" s="39">
        <v>5</v>
      </c>
      <c r="D108" s="36" t="s">
        <v>8</v>
      </c>
      <c r="E108" s="37"/>
      <c r="F108" s="37"/>
      <c r="G108" s="38"/>
      <c r="H108" s="178"/>
      <c r="I108" s="178"/>
      <c r="J108" s="178"/>
      <c r="K108" s="178"/>
      <c r="L108" s="178"/>
      <c r="M108" s="178"/>
      <c r="N108" s="178"/>
      <c r="O108" s="178"/>
      <c r="P108" s="178"/>
    </row>
    <row r="109" spans="1:16" s="170" customFormat="1" ht="37.5" x14ac:dyDescent="0.3">
      <c r="A109" s="79">
        <f t="shared" si="3"/>
        <v>1.07</v>
      </c>
      <c r="B109" s="76" t="s">
        <v>123</v>
      </c>
      <c r="C109" s="39">
        <v>1</v>
      </c>
      <c r="D109" s="36" t="s">
        <v>7</v>
      </c>
      <c r="E109" s="37"/>
      <c r="F109" s="37"/>
      <c r="G109" s="38"/>
      <c r="H109" s="172"/>
      <c r="I109" s="172"/>
      <c r="J109" s="172"/>
      <c r="K109" s="172"/>
      <c r="L109" s="172"/>
      <c r="M109" s="172"/>
      <c r="N109" s="172"/>
      <c r="O109" s="172"/>
      <c r="P109" s="172"/>
    </row>
    <row r="110" spans="1:16" s="170" customFormat="1" ht="18.75" x14ac:dyDescent="0.3">
      <c r="A110" s="79"/>
      <c r="B110" s="78" t="s">
        <v>21</v>
      </c>
      <c r="C110" s="39"/>
      <c r="D110" s="36"/>
      <c r="E110" s="37"/>
      <c r="F110" s="37"/>
      <c r="G110" s="88">
        <f>SUM(F103:F109)</f>
        <v>0</v>
      </c>
      <c r="H110" s="172"/>
      <c r="I110" s="172"/>
      <c r="J110" s="172"/>
      <c r="K110" s="172"/>
      <c r="L110" s="172"/>
      <c r="M110" s="172"/>
      <c r="N110" s="172"/>
      <c r="O110" s="172"/>
      <c r="P110" s="172"/>
    </row>
    <row r="111" spans="1:16" s="108" customFormat="1" ht="18.75" x14ac:dyDescent="0.3">
      <c r="A111" s="79"/>
      <c r="B111" s="78"/>
      <c r="C111" s="39"/>
      <c r="D111" s="36"/>
      <c r="E111" s="37"/>
      <c r="F111" s="37"/>
      <c r="G111" s="88"/>
      <c r="H111" s="112"/>
      <c r="I111" s="112"/>
      <c r="J111" s="112"/>
      <c r="K111" s="112"/>
      <c r="L111" s="112"/>
      <c r="M111" s="112"/>
      <c r="N111" s="112"/>
      <c r="O111" s="112"/>
      <c r="P111" s="112"/>
    </row>
    <row r="112" spans="1:16" s="170" customFormat="1" ht="18.75" x14ac:dyDescent="0.3">
      <c r="A112" s="74">
        <v>2</v>
      </c>
      <c r="B112" s="75" t="s">
        <v>22</v>
      </c>
      <c r="C112" s="39"/>
      <c r="D112" s="36"/>
      <c r="E112" s="41"/>
      <c r="F112" s="41"/>
      <c r="G112" s="38"/>
      <c r="H112" s="172"/>
      <c r="I112" s="172"/>
      <c r="J112" s="172"/>
      <c r="K112" s="172"/>
      <c r="L112" s="172"/>
      <c r="M112" s="172"/>
      <c r="N112" s="172"/>
      <c r="O112" s="172"/>
      <c r="P112" s="172"/>
    </row>
    <row r="113" spans="1:16" s="170" customFormat="1" ht="37.5" x14ac:dyDescent="0.3">
      <c r="A113" s="79">
        <f>A112+0.01</f>
        <v>2.0099999999999998</v>
      </c>
      <c r="B113" s="81" t="s">
        <v>170</v>
      </c>
      <c r="C113" s="42">
        <v>55.2</v>
      </c>
      <c r="D113" s="40" t="s">
        <v>167</v>
      </c>
      <c r="E113" s="37"/>
      <c r="F113" s="37"/>
      <c r="G113" s="38"/>
      <c r="H113" s="172"/>
      <c r="I113" s="172"/>
      <c r="J113" s="172"/>
      <c r="K113" s="172"/>
      <c r="L113" s="172"/>
      <c r="M113" s="172"/>
      <c r="N113" s="172"/>
      <c r="O113" s="172"/>
      <c r="P113" s="172"/>
    </row>
    <row r="114" spans="1:16" s="170" customFormat="1" ht="37.5" x14ac:dyDescent="0.3">
      <c r="A114" s="79">
        <f>A113+0.01</f>
        <v>2.0199999999999996</v>
      </c>
      <c r="B114" s="81" t="s">
        <v>169</v>
      </c>
      <c r="C114" s="42">
        <v>6.21</v>
      </c>
      <c r="D114" s="40" t="s">
        <v>167</v>
      </c>
      <c r="E114" s="37"/>
      <c r="F114" s="37"/>
      <c r="G114" s="44"/>
      <c r="H114" s="172"/>
      <c r="I114" s="172"/>
      <c r="J114" s="172"/>
      <c r="K114" s="172"/>
      <c r="L114" s="172"/>
      <c r="M114" s="172"/>
      <c r="N114" s="172"/>
      <c r="O114" s="172"/>
      <c r="P114" s="172"/>
    </row>
    <row r="115" spans="1:16" s="170" customFormat="1" ht="42.75" customHeight="1" x14ac:dyDescent="0.3">
      <c r="A115" s="79">
        <f t="shared" ref="A115:A119" si="4">A114+0.01</f>
        <v>2.0299999999999994</v>
      </c>
      <c r="B115" s="81" t="s">
        <v>144</v>
      </c>
      <c r="C115" s="42">
        <v>1033.3399999999999</v>
      </c>
      <c r="D115" s="40" t="s">
        <v>167</v>
      </c>
      <c r="E115" s="43"/>
      <c r="F115" s="37"/>
      <c r="G115" s="44"/>
      <c r="H115" s="172"/>
      <c r="I115" s="172"/>
      <c r="J115" s="172"/>
      <c r="K115" s="172"/>
      <c r="L115" s="172"/>
      <c r="M115" s="172"/>
      <c r="N115" s="172"/>
      <c r="O115" s="172"/>
      <c r="P115" s="172"/>
    </row>
    <row r="116" spans="1:16" s="108" customFormat="1" ht="41.25" customHeight="1" x14ac:dyDescent="0.3">
      <c r="A116" s="79">
        <f t="shared" si="4"/>
        <v>2.0399999999999991</v>
      </c>
      <c r="B116" s="81" t="s">
        <v>174</v>
      </c>
      <c r="C116" s="42">
        <v>839.54461000000003</v>
      </c>
      <c r="D116" s="40" t="s">
        <v>167</v>
      </c>
      <c r="E116" s="43"/>
      <c r="F116" s="37"/>
      <c r="G116" s="44"/>
      <c r="H116" s="112"/>
      <c r="I116" s="112"/>
      <c r="J116" s="112"/>
      <c r="K116" s="112"/>
      <c r="L116" s="112"/>
      <c r="M116" s="112"/>
      <c r="N116" s="112"/>
      <c r="O116" s="112"/>
      <c r="P116" s="112"/>
    </row>
    <row r="117" spans="1:16" s="170" customFormat="1" ht="23.25" customHeight="1" x14ac:dyDescent="0.3">
      <c r="A117" s="79">
        <f t="shared" si="4"/>
        <v>2.0499999999999989</v>
      </c>
      <c r="B117" s="81" t="s">
        <v>148</v>
      </c>
      <c r="C117" s="42">
        <v>66.239999999999995</v>
      </c>
      <c r="D117" s="40" t="s">
        <v>167</v>
      </c>
      <c r="E117" s="43"/>
      <c r="F117" s="37"/>
      <c r="G117" s="44"/>
      <c r="H117" s="172"/>
      <c r="I117" s="172"/>
      <c r="J117" s="172"/>
      <c r="K117" s="172"/>
      <c r="L117" s="172"/>
      <c r="M117" s="172"/>
      <c r="N117" s="172"/>
      <c r="O117" s="172"/>
      <c r="P117" s="172"/>
    </row>
    <row r="118" spans="1:16" s="170" customFormat="1" ht="37.5" x14ac:dyDescent="0.3">
      <c r="A118" s="79">
        <f t="shared" si="4"/>
        <v>2.0599999999999987</v>
      </c>
      <c r="B118" s="81" t="s">
        <v>57</v>
      </c>
      <c r="C118" s="42">
        <f>(C115+C116)*1.2</f>
        <v>2247.4615319999998</v>
      </c>
      <c r="D118" s="40" t="s">
        <v>167</v>
      </c>
      <c r="E118" s="43"/>
      <c r="F118" s="37"/>
      <c r="G118" s="44"/>
      <c r="H118" s="172"/>
      <c r="I118" s="172"/>
      <c r="J118" s="172"/>
      <c r="K118" s="172"/>
      <c r="L118" s="172"/>
      <c r="M118" s="172"/>
      <c r="N118" s="172"/>
      <c r="O118" s="172"/>
      <c r="P118" s="172"/>
    </row>
    <row r="119" spans="1:16" s="170" customFormat="1" ht="37.5" x14ac:dyDescent="0.3">
      <c r="A119" s="79">
        <f t="shared" si="4"/>
        <v>2.0699999999999985</v>
      </c>
      <c r="B119" s="81" t="s">
        <v>58</v>
      </c>
      <c r="C119" s="42">
        <f>(C115+C116)*1.3</f>
        <v>2434.7499930000004</v>
      </c>
      <c r="D119" s="40" t="s">
        <v>167</v>
      </c>
      <c r="E119" s="43"/>
      <c r="F119" s="37"/>
      <c r="G119" s="44"/>
      <c r="H119" s="172"/>
      <c r="I119" s="172"/>
      <c r="J119" s="172"/>
      <c r="K119" s="172"/>
      <c r="L119" s="172"/>
      <c r="M119" s="172"/>
      <c r="N119" s="172"/>
      <c r="O119" s="172"/>
      <c r="P119" s="172"/>
    </row>
    <row r="120" spans="1:16" s="170" customFormat="1" ht="18.75" x14ac:dyDescent="0.3">
      <c r="A120" s="80"/>
      <c r="B120" s="78" t="s">
        <v>21</v>
      </c>
      <c r="C120" s="45"/>
      <c r="D120" s="36"/>
      <c r="E120" s="52"/>
      <c r="F120" s="52"/>
      <c r="G120" s="243">
        <f>SUM(F113:F119)</f>
        <v>0</v>
      </c>
      <c r="H120" s="172"/>
      <c r="I120" s="112"/>
      <c r="J120" s="172"/>
      <c r="K120" s="172"/>
      <c r="L120" s="172"/>
      <c r="M120" s="172"/>
      <c r="N120" s="172"/>
      <c r="O120" s="172"/>
      <c r="P120" s="172"/>
    </row>
    <row r="121" spans="1:16" s="108" customFormat="1" ht="18.75" x14ac:dyDescent="0.3">
      <c r="A121" s="80"/>
      <c r="B121" s="78"/>
      <c r="C121" s="45"/>
      <c r="D121" s="36"/>
      <c r="E121" s="52"/>
      <c r="F121" s="52"/>
      <c r="G121" s="44"/>
      <c r="H121" s="112"/>
      <c r="I121" s="112"/>
      <c r="J121" s="112"/>
      <c r="K121" s="112"/>
      <c r="L121" s="112"/>
      <c r="M121" s="112"/>
      <c r="N121" s="112"/>
      <c r="O121" s="112"/>
      <c r="P121" s="112"/>
    </row>
    <row r="122" spans="1:16" s="170" customFormat="1" ht="18.75" x14ac:dyDescent="0.3">
      <c r="A122" s="74">
        <v>3</v>
      </c>
      <c r="B122" s="75" t="s">
        <v>33</v>
      </c>
      <c r="C122" s="45"/>
      <c r="D122" s="36"/>
      <c r="E122" s="46"/>
      <c r="F122" s="46"/>
      <c r="G122" s="44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s="170" customFormat="1" ht="24.75" customHeight="1" x14ac:dyDescent="0.3">
      <c r="A123" s="79">
        <f>A122+0.01</f>
        <v>3.01</v>
      </c>
      <c r="B123" s="81" t="s">
        <v>145</v>
      </c>
      <c r="C123" s="42">
        <v>14.35</v>
      </c>
      <c r="D123" s="40" t="s">
        <v>167</v>
      </c>
      <c r="E123" s="43"/>
      <c r="F123" s="37"/>
      <c r="G123" s="44"/>
      <c r="H123" s="172"/>
      <c r="I123" s="172"/>
      <c r="J123" s="172"/>
      <c r="K123" s="172"/>
      <c r="L123" s="172"/>
      <c r="M123" s="172"/>
      <c r="N123" s="172"/>
      <c r="O123" s="172"/>
      <c r="P123" s="172"/>
    </row>
    <row r="124" spans="1:16" s="170" customFormat="1" ht="42" customHeight="1" x14ac:dyDescent="0.3">
      <c r="A124" s="79">
        <f>A123+0.01</f>
        <v>3.0199999999999996</v>
      </c>
      <c r="B124" s="81" t="s">
        <v>149</v>
      </c>
      <c r="C124" s="42">
        <v>57.41</v>
      </c>
      <c r="D124" s="40" t="s">
        <v>167</v>
      </c>
      <c r="E124" s="43"/>
      <c r="F124" s="37"/>
      <c r="G124" s="44"/>
      <c r="H124" s="172"/>
      <c r="I124" s="172"/>
      <c r="J124" s="172"/>
      <c r="K124" s="172"/>
      <c r="L124" s="172"/>
      <c r="M124" s="172"/>
      <c r="N124" s="172"/>
      <c r="O124" s="172"/>
      <c r="P124" s="172"/>
    </row>
    <row r="125" spans="1:16" s="170" customFormat="1" ht="56.25" x14ac:dyDescent="0.3">
      <c r="A125" s="79">
        <f t="shared" ref="A125" si="5">A124+0.01</f>
        <v>3.0299999999999994</v>
      </c>
      <c r="B125" s="81" t="s">
        <v>150</v>
      </c>
      <c r="C125" s="42">
        <v>144.07</v>
      </c>
      <c r="D125" s="40" t="s">
        <v>167</v>
      </c>
      <c r="E125" s="43"/>
      <c r="F125" s="37"/>
      <c r="G125" s="44"/>
      <c r="H125" s="172"/>
      <c r="I125" s="172"/>
      <c r="J125" s="172"/>
      <c r="K125" s="172"/>
      <c r="L125" s="172"/>
      <c r="M125" s="172"/>
      <c r="N125" s="172"/>
      <c r="O125" s="172"/>
      <c r="P125" s="172"/>
    </row>
    <row r="126" spans="1:16" s="170" customFormat="1" ht="27" customHeight="1" x14ac:dyDescent="0.3">
      <c r="A126" s="80"/>
      <c r="B126" s="78" t="s">
        <v>21</v>
      </c>
      <c r="C126" s="45"/>
      <c r="D126" s="36"/>
      <c r="E126" s="46"/>
      <c r="F126" s="46"/>
      <c r="G126" s="88">
        <f>SUM(F123:F125)</f>
        <v>0</v>
      </c>
      <c r="H126" s="172"/>
      <c r="I126" s="172"/>
      <c r="J126" s="172"/>
      <c r="K126" s="172"/>
      <c r="L126" s="172"/>
      <c r="M126" s="172"/>
      <c r="N126" s="172"/>
      <c r="O126" s="172"/>
      <c r="P126" s="172"/>
    </row>
    <row r="127" spans="1:16" s="108" customFormat="1" ht="18.75" x14ac:dyDescent="0.3">
      <c r="A127" s="80"/>
      <c r="B127" s="78"/>
      <c r="C127" s="45"/>
      <c r="D127" s="36"/>
      <c r="E127" s="46"/>
      <c r="F127" s="46"/>
      <c r="G127" s="44"/>
      <c r="H127" s="112"/>
      <c r="I127" s="112"/>
      <c r="J127" s="112"/>
      <c r="K127" s="112"/>
      <c r="L127" s="112"/>
      <c r="M127" s="112"/>
      <c r="N127" s="112"/>
      <c r="O127" s="112"/>
      <c r="P127" s="112"/>
    </row>
    <row r="128" spans="1:16" s="170" customFormat="1" ht="24.75" customHeight="1" x14ac:dyDescent="0.3">
      <c r="A128" s="74">
        <v>4</v>
      </c>
      <c r="B128" s="75" t="s">
        <v>34</v>
      </c>
      <c r="C128" s="39"/>
      <c r="D128" s="36"/>
      <c r="E128" s="46"/>
      <c r="F128" s="46"/>
      <c r="G128" s="44"/>
      <c r="H128" s="172"/>
      <c r="I128" s="172"/>
      <c r="J128" s="172"/>
      <c r="K128" s="172"/>
      <c r="L128" s="172"/>
      <c r="M128" s="172"/>
      <c r="N128" s="172"/>
      <c r="O128" s="172"/>
      <c r="P128" s="172"/>
    </row>
    <row r="129" spans="1:16" s="170" customFormat="1" ht="57" thickBot="1" x14ac:dyDescent="0.35">
      <c r="A129" s="309">
        <f>A128+0.01</f>
        <v>4.01</v>
      </c>
      <c r="B129" s="310" t="s">
        <v>35</v>
      </c>
      <c r="C129" s="287">
        <v>75</v>
      </c>
      <c r="D129" s="300" t="s">
        <v>36</v>
      </c>
      <c r="E129" s="311"/>
      <c r="F129" s="302"/>
      <c r="G129" s="312"/>
      <c r="H129" s="172"/>
      <c r="I129" s="172"/>
      <c r="J129" s="172"/>
      <c r="K129" s="172"/>
      <c r="L129" s="172"/>
      <c r="M129" s="172"/>
      <c r="N129" s="172"/>
      <c r="O129" s="172"/>
      <c r="P129" s="172"/>
    </row>
    <row r="130" spans="1:16" s="170" customFormat="1" ht="37.5" x14ac:dyDescent="0.3">
      <c r="A130" s="313">
        <f>A129+0.01</f>
        <v>4.0199999999999996</v>
      </c>
      <c r="B130" s="314" t="s">
        <v>135</v>
      </c>
      <c r="C130" s="315">
        <v>12</v>
      </c>
      <c r="D130" s="316" t="s">
        <v>8</v>
      </c>
      <c r="E130" s="317"/>
      <c r="F130" s="318"/>
      <c r="G130" s="319"/>
      <c r="H130" s="172"/>
      <c r="I130" s="172"/>
      <c r="J130" s="172"/>
      <c r="K130" s="172"/>
      <c r="L130" s="172"/>
      <c r="M130" s="172"/>
      <c r="N130" s="172"/>
      <c r="O130" s="172"/>
      <c r="P130" s="172"/>
    </row>
    <row r="131" spans="1:16" s="170" customFormat="1" ht="39.75" customHeight="1" x14ac:dyDescent="0.3">
      <c r="A131" s="91">
        <f t="shared" ref="A131:A133" si="6">A130+0.01</f>
        <v>4.0299999999999994</v>
      </c>
      <c r="B131" s="81" t="s">
        <v>176</v>
      </c>
      <c r="C131" s="42">
        <v>95.22</v>
      </c>
      <c r="D131" s="40" t="s">
        <v>167</v>
      </c>
      <c r="E131" s="43"/>
      <c r="F131" s="37"/>
      <c r="G131" s="44"/>
      <c r="H131" s="172"/>
      <c r="I131" s="172"/>
      <c r="J131" s="172"/>
      <c r="K131" s="172"/>
      <c r="L131" s="172"/>
      <c r="M131" s="172"/>
      <c r="N131" s="172"/>
      <c r="O131" s="172"/>
      <c r="P131" s="172"/>
    </row>
    <row r="132" spans="1:16" s="170" customFormat="1" ht="77.25" customHeight="1" x14ac:dyDescent="0.3">
      <c r="A132" s="79">
        <f t="shared" si="6"/>
        <v>4.0399999999999991</v>
      </c>
      <c r="B132" s="81" t="s">
        <v>124</v>
      </c>
      <c r="C132" s="42">
        <v>1</v>
      </c>
      <c r="D132" s="40" t="s">
        <v>7</v>
      </c>
      <c r="E132" s="43"/>
      <c r="F132" s="37"/>
      <c r="G132" s="44"/>
      <c r="H132" s="172"/>
      <c r="I132" s="172"/>
      <c r="J132" s="172"/>
      <c r="K132" s="172"/>
      <c r="L132" s="172"/>
      <c r="M132" s="172"/>
      <c r="N132" s="172"/>
      <c r="O132" s="172"/>
      <c r="P132" s="172"/>
    </row>
    <row r="133" spans="1:16" s="170" customFormat="1" ht="63.75" customHeight="1" x14ac:dyDescent="0.3">
      <c r="A133" s="91">
        <f t="shared" si="6"/>
        <v>4.0499999999999989</v>
      </c>
      <c r="B133" s="81" t="s">
        <v>134</v>
      </c>
      <c r="C133" s="42">
        <v>11</v>
      </c>
      <c r="D133" s="40" t="s">
        <v>8</v>
      </c>
      <c r="E133" s="43"/>
      <c r="F133" s="37"/>
      <c r="G133" s="44"/>
      <c r="H133" s="172"/>
      <c r="I133" s="172"/>
      <c r="J133" s="172"/>
      <c r="K133" s="172"/>
      <c r="L133" s="172"/>
      <c r="M133" s="172"/>
      <c r="N133" s="172"/>
      <c r="O133" s="172"/>
      <c r="P133" s="172"/>
    </row>
    <row r="134" spans="1:16" s="170" customFormat="1" ht="18.75" x14ac:dyDescent="0.3">
      <c r="A134" s="80"/>
      <c r="B134" s="78" t="s">
        <v>21</v>
      </c>
      <c r="C134" s="45"/>
      <c r="D134" s="36"/>
      <c r="E134" s="46"/>
      <c r="F134" s="46"/>
      <c r="G134" s="88">
        <f>SUM(F129:F133)</f>
        <v>0</v>
      </c>
      <c r="H134" s="172"/>
      <c r="I134" s="172"/>
      <c r="J134" s="172"/>
      <c r="K134" s="172"/>
      <c r="L134" s="172"/>
      <c r="M134" s="172"/>
      <c r="N134" s="172"/>
      <c r="O134" s="172"/>
      <c r="P134" s="172"/>
    </row>
    <row r="135" spans="1:16" s="108" customFormat="1" ht="18.75" x14ac:dyDescent="0.3">
      <c r="A135" s="80"/>
      <c r="B135" s="78"/>
      <c r="C135" s="45"/>
      <c r="D135" s="36"/>
      <c r="E135" s="46"/>
      <c r="F135" s="46"/>
      <c r="G135" s="88"/>
      <c r="H135" s="112"/>
      <c r="I135" s="112"/>
      <c r="J135" s="112"/>
      <c r="K135" s="112"/>
      <c r="L135" s="112"/>
      <c r="M135" s="112"/>
      <c r="N135" s="112"/>
      <c r="O135" s="112"/>
      <c r="P135" s="112"/>
    </row>
    <row r="136" spans="1:16" s="170" customFormat="1" ht="18.75" x14ac:dyDescent="0.3">
      <c r="A136" s="74">
        <v>5</v>
      </c>
      <c r="B136" s="93" t="s">
        <v>121</v>
      </c>
      <c r="C136" s="45"/>
      <c r="D136" s="36"/>
      <c r="E136" s="46"/>
      <c r="F136" s="46"/>
      <c r="G136" s="88"/>
      <c r="H136" s="172"/>
      <c r="I136" s="172"/>
      <c r="J136" s="172"/>
      <c r="K136" s="172"/>
      <c r="L136" s="172"/>
      <c r="M136" s="172"/>
      <c r="N136" s="172"/>
      <c r="O136" s="172"/>
      <c r="P136" s="172"/>
    </row>
    <row r="137" spans="1:16" s="170" customFormat="1" ht="57" customHeight="1" x14ac:dyDescent="0.3">
      <c r="A137" s="80">
        <f>A136+0.01</f>
        <v>5.01</v>
      </c>
      <c r="B137" s="87" t="s">
        <v>157</v>
      </c>
      <c r="C137" s="42">
        <v>1001.66</v>
      </c>
      <c r="D137" s="40" t="s">
        <v>166</v>
      </c>
      <c r="E137" s="37"/>
      <c r="F137" s="37"/>
      <c r="G137" s="88"/>
      <c r="H137" s="172"/>
      <c r="I137" s="172"/>
      <c r="J137" s="172"/>
      <c r="K137" s="172"/>
      <c r="L137" s="172"/>
      <c r="M137" s="172"/>
      <c r="N137" s="172"/>
      <c r="O137" s="172"/>
      <c r="P137" s="172"/>
    </row>
    <row r="138" spans="1:16" s="170" customFormat="1" ht="39" customHeight="1" x14ac:dyDescent="0.3">
      <c r="A138" s="80">
        <f t="shared" ref="A138:A146" si="7">A137+0.01</f>
        <v>5.0199999999999996</v>
      </c>
      <c r="B138" s="87" t="s">
        <v>158</v>
      </c>
      <c r="C138" s="39">
        <v>137.83000000000001</v>
      </c>
      <c r="D138" s="40" t="s">
        <v>166</v>
      </c>
      <c r="E138" s="46"/>
      <c r="F138" s="37"/>
      <c r="G138" s="88"/>
      <c r="H138" s="172"/>
      <c r="I138" s="172"/>
      <c r="J138" s="172"/>
      <c r="K138" s="172"/>
      <c r="L138" s="172"/>
      <c r="M138" s="172"/>
      <c r="N138" s="172"/>
      <c r="O138" s="172"/>
      <c r="P138" s="172"/>
    </row>
    <row r="139" spans="1:16" s="170" customFormat="1" ht="39.75" customHeight="1" x14ac:dyDescent="0.3">
      <c r="A139" s="80">
        <f t="shared" si="7"/>
        <v>5.0299999999999994</v>
      </c>
      <c r="B139" s="87" t="s">
        <v>171</v>
      </c>
      <c r="C139" s="39">
        <v>16.54</v>
      </c>
      <c r="D139" s="40" t="s">
        <v>10</v>
      </c>
      <c r="E139" s="46"/>
      <c r="F139" s="37"/>
      <c r="G139" s="88"/>
      <c r="H139" s="172"/>
      <c r="I139" s="172"/>
      <c r="J139" s="172"/>
      <c r="K139" s="172"/>
      <c r="L139" s="172"/>
      <c r="M139" s="172"/>
      <c r="N139" s="172"/>
      <c r="O139" s="172"/>
      <c r="P139" s="172"/>
    </row>
    <row r="140" spans="1:16" s="170" customFormat="1" ht="42" customHeight="1" x14ac:dyDescent="0.3">
      <c r="A140" s="80"/>
      <c r="B140" s="87" t="s">
        <v>160</v>
      </c>
      <c r="C140" s="39">
        <v>59.91</v>
      </c>
      <c r="D140" s="40" t="s">
        <v>159</v>
      </c>
      <c r="E140" s="46"/>
      <c r="F140" s="37"/>
      <c r="G140" s="88"/>
      <c r="H140" s="172"/>
      <c r="I140" s="172"/>
      <c r="J140" s="172"/>
      <c r="K140" s="172"/>
      <c r="L140" s="172"/>
      <c r="M140" s="172"/>
      <c r="N140" s="172"/>
      <c r="O140" s="172"/>
      <c r="P140" s="172"/>
    </row>
    <row r="141" spans="1:16" s="170" customFormat="1" ht="41.25" customHeight="1" x14ac:dyDescent="0.3">
      <c r="A141" s="80"/>
      <c r="B141" s="87" t="s">
        <v>161</v>
      </c>
      <c r="C141" s="39">
        <v>59.91</v>
      </c>
      <c r="D141" s="40" t="s">
        <v>159</v>
      </c>
      <c r="E141" s="46"/>
      <c r="F141" s="37"/>
      <c r="G141" s="88"/>
      <c r="H141" s="172"/>
      <c r="I141" s="172"/>
      <c r="J141" s="172"/>
      <c r="K141" s="172"/>
      <c r="L141" s="172"/>
      <c r="M141" s="172"/>
      <c r="N141" s="172"/>
      <c r="O141" s="172"/>
      <c r="P141" s="172"/>
    </row>
    <row r="142" spans="1:16" s="170" customFormat="1" ht="41.25" customHeight="1" x14ac:dyDescent="0.3">
      <c r="A142" s="80"/>
      <c r="B142" s="87" t="s">
        <v>163</v>
      </c>
      <c r="C142" s="39">
        <v>113.37</v>
      </c>
      <c r="D142" s="40" t="s">
        <v>159</v>
      </c>
      <c r="E142" s="46"/>
      <c r="F142" s="37"/>
      <c r="G142" s="88"/>
      <c r="H142" s="172"/>
      <c r="I142" s="172"/>
      <c r="J142" s="172"/>
      <c r="K142" s="172"/>
      <c r="L142" s="172"/>
      <c r="M142" s="172"/>
      <c r="N142" s="172"/>
      <c r="O142" s="172"/>
      <c r="P142" s="172"/>
    </row>
    <row r="143" spans="1:16" s="170" customFormat="1" ht="18.75" x14ac:dyDescent="0.3">
      <c r="A143" s="80"/>
      <c r="B143" s="351" t="s">
        <v>162</v>
      </c>
      <c r="C143" s="39">
        <v>5</v>
      </c>
      <c r="D143" s="40" t="s">
        <v>8</v>
      </c>
      <c r="E143" s="46"/>
      <c r="F143" s="37"/>
      <c r="G143" s="88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70" customFormat="1" ht="37.5" x14ac:dyDescent="0.3">
      <c r="A144" s="80"/>
      <c r="B144" s="87" t="s">
        <v>164</v>
      </c>
      <c r="C144" s="39">
        <v>1</v>
      </c>
      <c r="D144" s="40" t="s">
        <v>7</v>
      </c>
      <c r="E144" s="46"/>
      <c r="F144" s="37"/>
      <c r="G144" s="88"/>
      <c r="H144" s="172"/>
      <c r="I144" s="172"/>
      <c r="J144" s="172"/>
      <c r="K144" s="172"/>
      <c r="L144" s="172"/>
      <c r="M144" s="172"/>
      <c r="N144" s="172"/>
      <c r="O144" s="172"/>
      <c r="P144" s="172"/>
    </row>
    <row r="145" spans="1:16" s="170" customFormat="1" ht="20.25" customHeight="1" x14ac:dyDescent="0.3">
      <c r="A145" s="80">
        <f>A139+0.01</f>
        <v>5.0399999999999991</v>
      </c>
      <c r="B145" s="352" t="s">
        <v>152</v>
      </c>
      <c r="C145" s="42">
        <v>248.4</v>
      </c>
      <c r="D145" s="40" t="s">
        <v>166</v>
      </c>
      <c r="E145" s="249"/>
      <c r="F145" s="37"/>
      <c r="G145" s="88"/>
      <c r="H145" s="172"/>
      <c r="I145" s="172"/>
      <c r="J145" s="172"/>
      <c r="K145" s="172"/>
      <c r="L145" s="172"/>
      <c r="M145" s="172"/>
      <c r="N145" s="172"/>
      <c r="O145" s="172"/>
      <c r="P145" s="172"/>
    </row>
    <row r="146" spans="1:16" s="170" customFormat="1" ht="21" customHeight="1" x14ac:dyDescent="0.3">
      <c r="A146" s="80">
        <f t="shared" si="7"/>
        <v>5.0499999999999989</v>
      </c>
      <c r="B146" s="352" t="s">
        <v>153</v>
      </c>
      <c r="C146" s="250">
        <v>248.4</v>
      </c>
      <c r="D146" s="40" t="s">
        <v>166</v>
      </c>
      <c r="E146" s="249"/>
      <c r="F146" s="37"/>
      <c r="G146" s="88"/>
      <c r="H146" s="172"/>
      <c r="I146" s="172"/>
      <c r="J146" s="172"/>
      <c r="K146" s="172"/>
      <c r="L146" s="172"/>
      <c r="M146" s="172"/>
      <c r="N146" s="172"/>
      <c r="O146" s="172"/>
      <c r="P146" s="172"/>
    </row>
    <row r="147" spans="1:16" s="170" customFormat="1" ht="21.75" customHeight="1" x14ac:dyDescent="0.3">
      <c r="A147" s="80"/>
      <c r="B147" s="78" t="s">
        <v>21</v>
      </c>
      <c r="C147" s="45"/>
      <c r="D147" s="36"/>
      <c r="E147" s="46"/>
      <c r="F147" s="46"/>
      <c r="G147" s="88">
        <f>SUM(F137:F146)</f>
        <v>0</v>
      </c>
      <c r="H147" s="172"/>
      <c r="I147" s="172"/>
      <c r="J147" s="172"/>
      <c r="K147" s="172"/>
      <c r="L147" s="172"/>
      <c r="M147" s="172"/>
      <c r="N147" s="172"/>
      <c r="O147" s="172"/>
      <c r="P147" s="172"/>
    </row>
    <row r="148" spans="1:16" s="170" customFormat="1" ht="21.75" customHeight="1" x14ac:dyDescent="0.3">
      <c r="A148" s="80"/>
      <c r="B148" s="78"/>
      <c r="C148" s="45"/>
      <c r="D148" s="36"/>
      <c r="E148" s="46"/>
      <c r="F148" s="46"/>
      <c r="G148" s="88"/>
      <c r="H148" s="172"/>
      <c r="I148" s="172"/>
      <c r="J148" s="172"/>
      <c r="K148" s="172"/>
      <c r="L148" s="172"/>
      <c r="M148" s="172"/>
      <c r="N148" s="172"/>
      <c r="O148" s="172"/>
      <c r="P148" s="172"/>
    </row>
    <row r="149" spans="1:16" s="170" customFormat="1" ht="21.75" customHeight="1" x14ac:dyDescent="0.3">
      <c r="A149" s="74">
        <v>6</v>
      </c>
      <c r="B149" s="93" t="s">
        <v>155</v>
      </c>
      <c r="C149" s="45"/>
      <c r="D149" s="36"/>
      <c r="E149" s="46"/>
      <c r="F149" s="46"/>
      <c r="G149" s="88"/>
      <c r="H149" s="172"/>
      <c r="I149" s="172"/>
      <c r="J149" s="172"/>
      <c r="K149" s="172"/>
      <c r="L149" s="172"/>
      <c r="M149" s="172"/>
      <c r="N149" s="172"/>
      <c r="O149" s="172"/>
      <c r="P149" s="172"/>
    </row>
    <row r="150" spans="1:16" s="170" customFormat="1" ht="137.25" customHeight="1" x14ac:dyDescent="0.3">
      <c r="A150" s="80">
        <f>A149+0.01</f>
        <v>6.01</v>
      </c>
      <c r="B150" s="87" t="s">
        <v>168</v>
      </c>
      <c r="C150" s="42">
        <v>1</v>
      </c>
      <c r="D150" s="40" t="s">
        <v>8</v>
      </c>
      <c r="E150" s="37"/>
      <c r="F150" s="37"/>
      <c r="G150" s="88"/>
      <c r="H150" s="172"/>
      <c r="I150" s="87"/>
      <c r="J150" s="172"/>
      <c r="K150" s="172"/>
      <c r="L150" s="172"/>
      <c r="M150" s="172"/>
      <c r="N150" s="172"/>
      <c r="O150" s="172"/>
      <c r="P150" s="172"/>
    </row>
    <row r="151" spans="1:16" s="170" customFormat="1" ht="138.75" customHeight="1" x14ac:dyDescent="0.3">
      <c r="A151" s="80">
        <f t="shared" ref="A151:A152" si="8">A150+0.01</f>
        <v>6.02</v>
      </c>
      <c r="B151" s="87" t="s">
        <v>154</v>
      </c>
      <c r="C151" s="42">
        <v>55.2</v>
      </c>
      <c r="D151" s="40" t="s">
        <v>39</v>
      </c>
      <c r="E151" s="37"/>
      <c r="F151" s="37"/>
      <c r="G151" s="88"/>
      <c r="H151" s="172"/>
      <c r="I151" s="172"/>
      <c r="J151" s="172"/>
      <c r="K151" s="172"/>
      <c r="L151" s="172"/>
      <c r="M151" s="172"/>
      <c r="N151" s="172"/>
      <c r="O151" s="172"/>
      <c r="P151" s="172"/>
    </row>
    <row r="152" spans="1:16" s="170" customFormat="1" ht="43.5" customHeight="1" x14ac:dyDescent="0.3">
      <c r="A152" s="80">
        <f t="shared" si="8"/>
        <v>6.0299999999999994</v>
      </c>
      <c r="B152" s="87" t="s">
        <v>156</v>
      </c>
      <c r="C152" s="39">
        <v>2</v>
      </c>
      <c r="D152" s="40" t="s">
        <v>8</v>
      </c>
      <c r="E152" s="46"/>
      <c r="F152" s="37"/>
      <c r="G152" s="88"/>
      <c r="H152" s="172"/>
      <c r="I152" s="172"/>
      <c r="J152" s="172"/>
      <c r="K152" s="172"/>
      <c r="L152" s="172"/>
      <c r="M152" s="172"/>
      <c r="N152" s="172"/>
      <c r="O152" s="172"/>
      <c r="P152" s="172"/>
    </row>
    <row r="153" spans="1:16" s="170" customFormat="1" ht="43.5" customHeight="1" x14ac:dyDescent="0.3">
      <c r="A153" s="80"/>
      <c r="B153" s="78" t="s">
        <v>21</v>
      </c>
      <c r="C153" s="45"/>
      <c r="D153" s="36"/>
      <c r="E153" s="46"/>
      <c r="F153" s="46"/>
      <c r="G153" s="88">
        <f>SUM(F150:F152)</f>
        <v>0</v>
      </c>
      <c r="H153" s="172"/>
      <c r="I153" s="172"/>
      <c r="J153" s="172"/>
      <c r="K153" s="172"/>
      <c r="L153" s="172"/>
      <c r="M153" s="172"/>
      <c r="N153" s="172"/>
      <c r="O153" s="172"/>
      <c r="P153" s="172"/>
    </row>
    <row r="154" spans="1:16" s="170" customFormat="1" ht="18.75" x14ac:dyDescent="0.3">
      <c r="A154" s="80"/>
      <c r="B154" s="78"/>
      <c r="C154" s="45"/>
      <c r="D154" s="36"/>
      <c r="E154" s="46"/>
      <c r="F154" s="46"/>
      <c r="G154" s="88"/>
      <c r="H154" s="172"/>
      <c r="I154" s="172"/>
      <c r="J154" s="172"/>
      <c r="K154" s="172"/>
      <c r="L154" s="172"/>
      <c r="M154" s="172"/>
      <c r="N154" s="172"/>
      <c r="O154" s="172"/>
      <c r="P154" s="172"/>
    </row>
    <row r="155" spans="1:16" s="170" customFormat="1" ht="23.25" x14ac:dyDescent="0.35">
      <c r="A155" s="74"/>
      <c r="B155" s="353" t="s">
        <v>177</v>
      </c>
      <c r="C155" s="250"/>
      <c r="D155" s="57"/>
      <c r="E155" s="261"/>
      <c r="F155" s="262"/>
      <c r="G155" s="263"/>
      <c r="H155" s="172"/>
      <c r="I155" s="172"/>
      <c r="J155" s="172"/>
      <c r="K155" s="172"/>
      <c r="L155" s="172"/>
      <c r="M155" s="172"/>
      <c r="N155" s="172"/>
      <c r="O155" s="172"/>
      <c r="P155" s="172"/>
    </row>
    <row r="156" spans="1:16" s="170" customFormat="1" ht="23.25" x14ac:dyDescent="0.35">
      <c r="A156" s="344">
        <v>7</v>
      </c>
      <c r="B156" s="353" t="s">
        <v>178</v>
      </c>
      <c r="C156" s="250"/>
      <c r="D156" s="57"/>
      <c r="E156" s="261"/>
      <c r="F156" s="262"/>
      <c r="G156" s="263"/>
      <c r="H156" s="172"/>
      <c r="I156" s="172"/>
      <c r="J156" s="172"/>
      <c r="K156" s="172"/>
      <c r="L156" s="172"/>
      <c r="M156" s="172"/>
      <c r="N156" s="172"/>
      <c r="O156" s="172"/>
      <c r="P156" s="172"/>
    </row>
    <row r="157" spans="1:16" s="170" customFormat="1" ht="38.25" thickBot="1" x14ac:dyDescent="0.35">
      <c r="A157" s="345">
        <f>+A156+0.01</f>
        <v>7.01</v>
      </c>
      <c r="B157" s="354" t="s">
        <v>179</v>
      </c>
      <c r="C157" s="320">
        <v>15</v>
      </c>
      <c r="D157" s="321" t="s">
        <v>8</v>
      </c>
      <c r="E157" s="322"/>
      <c r="F157" s="323"/>
      <c r="G157" s="324"/>
      <c r="H157" s="172"/>
      <c r="I157" s="172"/>
      <c r="J157" s="172"/>
      <c r="K157" s="172"/>
      <c r="L157" s="172"/>
      <c r="M157" s="172"/>
      <c r="N157" s="172"/>
      <c r="O157" s="172"/>
      <c r="P157" s="172"/>
    </row>
    <row r="158" spans="1:16" s="170" customFormat="1" ht="120" customHeight="1" x14ac:dyDescent="0.3">
      <c r="A158" s="346">
        <f>+A157+0.01</f>
        <v>7.02</v>
      </c>
      <c r="B158" s="355" t="s">
        <v>180</v>
      </c>
      <c r="C158" s="325">
        <v>15</v>
      </c>
      <c r="D158" s="326" t="s">
        <v>8</v>
      </c>
      <c r="E158" s="327"/>
      <c r="F158" s="328"/>
      <c r="G158" s="329"/>
      <c r="H158" s="172"/>
      <c r="I158" s="172"/>
      <c r="J158" s="172"/>
      <c r="K158" s="172"/>
      <c r="L158" s="172"/>
      <c r="M158" s="172"/>
      <c r="N158" s="172"/>
      <c r="O158" s="172"/>
      <c r="P158" s="172"/>
    </row>
    <row r="159" spans="1:16" s="170" customFormat="1" ht="161.25" customHeight="1" x14ac:dyDescent="0.3">
      <c r="A159" s="275">
        <f>+A158+0.01</f>
        <v>7.0299999999999994</v>
      </c>
      <c r="B159" s="356" t="s">
        <v>181</v>
      </c>
      <c r="C159" s="277">
        <v>8</v>
      </c>
      <c r="D159" s="278" t="s">
        <v>8</v>
      </c>
      <c r="E159" s="281"/>
      <c r="F159" s="279"/>
      <c r="G159" s="264"/>
      <c r="H159" s="172"/>
      <c r="I159" s="172"/>
      <c r="J159" s="172"/>
      <c r="K159" s="172"/>
      <c r="L159" s="172"/>
      <c r="M159" s="172"/>
      <c r="N159" s="172"/>
      <c r="O159" s="172"/>
      <c r="P159" s="172"/>
    </row>
    <row r="160" spans="1:16" s="170" customFormat="1" ht="21" customHeight="1" x14ac:dyDescent="0.3">
      <c r="A160" s="275">
        <f t="shared" ref="A160:A164" si="9">+A159+0.01</f>
        <v>7.0399999999999991</v>
      </c>
      <c r="B160" s="357" t="s">
        <v>182</v>
      </c>
      <c r="C160" s="277">
        <v>15</v>
      </c>
      <c r="D160" s="278" t="s">
        <v>8</v>
      </c>
      <c r="E160" s="283"/>
      <c r="F160" s="279"/>
      <c r="G160" s="264"/>
      <c r="H160" s="172"/>
      <c r="I160" s="172"/>
      <c r="J160" s="172"/>
      <c r="K160" s="172"/>
      <c r="L160" s="172"/>
      <c r="M160" s="172"/>
      <c r="N160" s="172"/>
      <c r="O160" s="172"/>
      <c r="P160" s="172"/>
    </row>
    <row r="161" spans="1:16" s="170" customFormat="1" ht="37.5" x14ac:dyDescent="0.3">
      <c r="A161" s="275">
        <f t="shared" si="9"/>
        <v>7.0499999999999989</v>
      </c>
      <c r="B161" s="356" t="s">
        <v>183</v>
      </c>
      <c r="C161" s="277">
        <v>7</v>
      </c>
      <c r="D161" s="278" t="s">
        <v>184</v>
      </c>
      <c r="E161" s="283"/>
      <c r="F161" s="279"/>
      <c r="G161" s="264"/>
      <c r="H161" s="172"/>
      <c r="I161" s="172"/>
      <c r="J161" s="172"/>
      <c r="K161" s="172"/>
      <c r="L161" s="172"/>
      <c r="M161" s="172"/>
      <c r="N161" s="172"/>
      <c r="O161" s="172"/>
      <c r="P161" s="172"/>
    </row>
    <row r="162" spans="1:16" s="170" customFormat="1" ht="56.25" x14ac:dyDescent="0.3">
      <c r="A162" s="275">
        <f t="shared" si="9"/>
        <v>7.0599999999999987</v>
      </c>
      <c r="B162" s="356" t="s">
        <v>185</v>
      </c>
      <c r="C162" s="277">
        <v>15</v>
      </c>
      <c r="D162" s="278" t="s">
        <v>8</v>
      </c>
      <c r="E162" s="281"/>
      <c r="F162" s="279"/>
      <c r="G162" s="264"/>
      <c r="H162" s="172"/>
      <c r="I162" s="172"/>
      <c r="J162" s="172"/>
      <c r="K162" s="172"/>
      <c r="L162" s="172"/>
      <c r="M162" s="172"/>
      <c r="N162" s="172"/>
      <c r="O162" s="172"/>
      <c r="P162" s="172"/>
    </row>
    <row r="163" spans="1:16" s="170" customFormat="1" ht="56.25" x14ac:dyDescent="0.3">
      <c r="A163" s="275">
        <f t="shared" si="9"/>
        <v>7.0699999999999985</v>
      </c>
      <c r="B163" s="356" t="s">
        <v>186</v>
      </c>
      <c r="C163" s="277">
        <v>8</v>
      </c>
      <c r="D163" s="278" t="s">
        <v>8</v>
      </c>
      <c r="E163" s="281"/>
      <c r="F163" s="279"/>
      <c r="G163" s="282"/>
      <c r="H163" s="172"/>
      <c r="I163" s="172"/>
      <c r="J163" s="172"/>
      <c r="K163" s="172"/>
      <c r="L163" s="172"/>
      <c r="M163" s="172"/>
      <c r="N163" s="172"/>
      <c r="O163" s="172"/>
      <c r="P163" s="172"/>
    </row>
    <row r="164" spans="1:16" s="170" customFormat="1" ht="75" x14ac:dyDescent="0.3">
      <c r="A164" s="275">
        <f t="shared" si="9"/>
        <v>7.0799999999999983</v>
      </c>
      <c r="B164" s="356" t="s">
        <v>191</v>
      </c>
      <c r="C164" s="277">
        <v>15</v>
      </c>
      <c r="D164" s="278" t="s">
        <v>8</v>
      </c>
      <c r="E164" s="281"/>
      <c r="F164" s="279"/>
      <c r="G164" s="264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70" customFormat="1" ht="22.5" customHeight="1" x14ac:dyDescent="0.3">
      <c r="A165" s="275"/>
      <c r="B165" s="78" t="s">
        <v>21</v>
      </c>
      <c r="C165" s="250"/>
      <c r="D165" s="59"/>
      <c r="E165" s="261"/>
      <c r="F165" s="273"/>
      <c r="G165" s="264">
        <f>SUM(F157:F164)</f>
        <v>0</v>
      </c>
      <c r="H165" s="172"/>
      <c r="I165" s="172"/>
      <c r="J165" s="172"/>
      <c r="K165" s="172"/>
      <c r="L165" s="172"/>
      <c r="M165" s="172"/>
      <c r="N165" s="172"/>
      <c r="O165" s="172"/>
      <c r="P165" s="172"/>
    </row>
    <row r="166" spans="1:16" s="170" customFormat="1" ht="13.5" customHeight="1" x14ac:dyDescent="0.3">
      <c r="A166" s="347"/>
      <c r="B166" s="358"/>
      <c r="C166" s="265"/>
      <c r="D166" s="266"/>
      <c r="E166" s="267"/>
      <c r="F166" s="268"/>
      <c r="G166" s="269"/>
      <c r="H166" s="172"/>
      <c r="I166" s="172"/>
      <c r="J166" s="172"/>
      <c r="K166" s="172"/>
      <c r="L166" s="172"/>
      <c r="M166" s="172"/>
      <c r="N166" s="172"/>
      <c r="O166" s="172"/>
      <c r="P166" s="172"/>
    </row>
    <row r="167" spans="1:16" s="170" customFormat="1" ht="23.25" x14ac:dyDescent="0.35">
      <c r="A167" s="344">
        <v>8</v>
      </c>
      <c r="B167" s="359" t="s">
        <v>187</v>
      </c>
      <c r="C167" s="270"/>
      <c r="D167" s="64"/>
      <c r="E167" s="271"/>
      <c r="F167" s="272"/>
      <c r="G167" s="263"/>
      <c r="H167" s="172"/>
      <c r="I167" s="172"/>
      <c r="J167" s="172"/>
      <c r="K167" s="172"/>
      <c r="L167" s="172"/>
      <c r="M167" s="172"/>
      <c r="N167" s="172"/>
      <c r="O167" s="172"/>
      <c r="P167" s="172"/>
    </row>
    <row r="168" spans="1:16" s="170" customFormat="1" ht="262.5" x14ac:dyDescent="0.3">
      <c r="A168" s="347">
        <f>+A167+0.01</f>
        <v>8.01</v>
      </c>
      <c r="B168" s="356" t="s">
        <v>188</v>
      </c>
      <c r="C168" s="277">
        <v>1</v>
      </c>
      <c r="D168" s="278" t="s">
        <v>8</v>
      </c>
      <c r="E168" s="281"/>
      <c r="F168" s="279"/>
      <c r="G168" s="280"/>
      <c r="H168" s="172"/>
      <c r="I168" s="172"/>
      <c r="J168" s="172"/>
      <c r="K168" s="172"/>
      <c r="L168" s="172"/>
      <c r="M168" s="172"/>
      <c r="N168" s="172"/>
      <c r="O168" s="172"/>
      <c r="P168" s="172"/>
    </row>
    <row r="169" spans="1:16" s="170" customFormat="1" ht="137.25" customHeight="1" x14ac:dyDescent="0.35">
      <c r="A169" s="347">
        <f t="shared" ref="A169:A170" si="10">+A168+0.01</f>
        <v>8.02</v>
      </c>
      <c r="B169" s="356" t="s">
        <v>189</v>
      </c>
      <c r="C169" s="277">
        <v>1</v>
      </c>
      <c r="D169" s="278" t="s">
        <v>8</v>
      </c>
      <c r="E169" s="281"/>
      <c r="F169" s="279"/>
      <c r="G169" s="263"/>
      <c r="H169" s="172"/>
      <c r="I169" s="172"/>
      <c r="J169" s="172"/>
      <c r="K169" s="172"/>
      <c r="L169" s="172"/>
      <c r="M169" s="172"/>
      <c r="N169" s="172"/>
      <c r="O169" s="172"/>
      <c r="P169" s="172"/>
    </row>
    <row r="170" spans="1:16" s="170" customFormat="1" ht="37.5" x14ac:dyDescent="0.3">
      <c r="A170" s="347">
        <f t="shared" si="10"/>
        <v>8.0299999999999994</v>
      </c>
      <c r="B170" s="360" t="s">
        <v>190</v>
      </c>
      <c r="C170" s="277">
        <v>0.25</v>
      </c>
      <c r="D170" s="278" t="s">
        <v>8</v>
      </c>
      <c r="E170" s="281"/>
      <c r="F170" s="284"/>
      <c r="G170" s="274"/>
      <c r="H170" s="172"/>
      <c r="I170" s="172"/>
      <c r="J170" s="172"/>
      <c r="K170" s="172"/>
      <c r="L170" s="172"/>
      <c r="M170" s="172"/>
      <c r="N170" s="172"/>
      <c r="O170" s="172"/>
      <c r="P170" s="172"/>
    </row>
    <row r="171" spans="1:16" s="170" customFormat="1" ht="18.75" x14ac:dyDescent="0.3">
      <c r="A171" s="275"/>
      <c r="B171" s="78" t="s">
        <v>21</v>
      </c>
      <c r="C171" s="59"/>
      <c r="D171" s="59"/>
      <c r="E171" s="261"/>
      <c r="F171" s="276"/>
      <c r="G171" s="264">
        <f>SUM(F168:F170)</f>
        <v>0</v>
      </c>
      <c r="H171" s="172"/>
      <c r="I171" s="172"/>
      <c r="J171" s="172"/>
      <c r="K171" s="172"/>
      <c r="L171" s="172"/>
      <c r="M171" s="172"/>
      <c r="N171" s="172"/>
      <c r="O171" s="172"/>
      <c r="P171" s="172"/>
    </row>
    <row r="172" spans="1:16" s="170" customFormat="1" ht="18.75" x14ac:dyDescent="0.3">
      <c r="A172" s="80"/>
      <c r="B172" s="78"/>
      <c r="C172" s="45"/>
      <c r="D172" s="36"/>
      <c r="E172" s="46"/>
      <c r="F172" s="46"/>
      <c r="G172" s="88"/>
      <c r="H172" s="172"/>
      <c r="I172" s="172"/>
      <c r="J172" s="172"/>
      <c r="K172" s="172"/>
      <c r="L172" s="172"/>
      <c r="M172" s="172"/>
      <c r="N172" s="172"/>
      <c r="O172" s="172"/>
      <c r="P172" s="172"/>
    </row>
    <row r="173" spans="1:16" s="170" customFormat="1" ht="26.25" customHeight="1" thickBot="1" x14ac:dyDescent="0.35">
      <c r="A173" s="251"/>
      <c r="B173" s="252" t="s">
        <v>100</v>
      </c>
      <c r="C173" s="253"/>
      <c r="D173" s="254"/>
      <c r="E173" s="255"/>
      <c r="F173" s="256"/>
      <c r="G173" s="257">
        <f>SUM(G103:G171)</f>
        <v>0</v>
      </c>
      <c r="H173" s="172"/>
      <c r="I173" s="172"/>
      <c r="J173" s="172"/>
      <c r="K173" s="172"/>
      <c r="L173" s="172"/>
      <c r="M173" s="172"/>
      <c r="N173" s="172"/>
      <c r="O173" s="172"/>
      <c r="P173" s="172"/>
    </row>
    <row r="174" spans="1:16" s="170" customFormat="1" ht="19.5" thickBot="1" x14ac:dyDescent="0.35">
      <c r="A174" s="80"/>
      <c r="B174" s="96"/>
      <c r="C174" s="103"/>
      <c r="D174" s="104"/>
      <c r="E174" s="105"/>
      <c r="F174" s="106"/>
      <c r="G174" s="89"/>
      <c r="H174" s="172"/>
      <c r="I174" s="172"/>
      <c r="J174" s="172"/>
      <c r="K174" s="172"/>
      <c r="L174" s="172"/>
      <c r="M174" s="172"/>
      <c r="N174" s="172"/>
      <c r="O174" s="172"/>
      <c r="P174" s="172"/>
    </row>
    <row r="175" spans="1:16" s="191" customFormat="1" ht="24" thickBot="1" x14ac:dyDescent="0.25">
      <c r="A175" s="139"/>
      <c r="B175" s="140" t="s">
        <v>62</v>
      </c>
      <c r="C175" s="141"/>
      <c r="D175" s="142"/>
      <c r="E175" s="143"/>
      <c r="F175" s="144"/>
      <c r="G175" s="145">
        <f>G173+G97</f>
        <v>0</v>
      </c>
    </row>
    <row r="176" spans="1:16" s="146" customFormat="1" ht="19.5" x14ac:dyDescent="0.2">
      <c r="A176" s="147"/>
      <c r="B176" s="148"/>
      <c r="C176" s="149"/>
      <c r="D176" s="150"/>
      <c r="E176" s="151"/>
      <c r="F176" s="152"/>
      <c r="G176" s="153"/>
    </row>
    <row r="177" spans="1:9" s="191" customFormat="1" ht="21" thickBot="1" x14ac:dyDescent="0.35">
      <c r="A177" s="330" t="s">
        <v>105</v>
      </c>
      <c r="B177" s="331" t="s">
        <v>64</v>
      </c>
      <c r="C177" s="332"/>
      <c r="D177" s="333"/>
      <c r="E177" s="334"/>
      <c r="F177" s="335"/>
      <c r="G177" s="336"/>
    </row>
    <row r="178" spans="1:9" s="191" customFormat="1" ht="18.75" x14ac:dyDescent="0.3">
      <c r="A178" s="348" t="s">
        <v>106</v>
      </c>
      <c r="B178" s="361" t="s">
        <v>65</v>
      </c>
      <c r="C178" s="337">
        <v>0.1</v>
      </c>
      <c r="D178" s="338" t="s">
        <v>30</v>
      </c>
      <c r="E178" s="339"/>
      <c r="F178" s="340">
        <f>ROUND(G175*C178,2)</f>
        <v>0</v>
      </c>
      <c r="G178" s="341"/>
    </row>
    <row r="179" spans="1:9" s="191" customFormat="1" ht="18.75" x14ac:dyDescent="0.3">
      <c r="A179" s="92" t="s">
        <v>107</v>
      </c>
      <c r="B179" s="154" t="s">
        <v>66</v>
      </c>
      <c r="C179" s="58">
        <v>0.03</v>
      </c>
      <c r="D179" s="59" t="s">
        <v>30</v>
      </c>
      <c r="E179" s="60"/>
      <c r="F179" s="61">
        <f>ROUND(G175*C179,2)</f>
        <v>0</v>
      </c>
      <c r="G179" s="62"/>
    </row>
    <row r="180" spans="1:9" s="191" customFormat="1" ht="18.75" x14ac:dyDescent="0.3">
      <c r="A180" s="92" t="s">
        <v>108</v>
      </c>
      <c r="B180" s="154" t="s">
        <v>67</v>
      </c>
      <c r="C180" s="58">
        <v>4.3499999999999997E-2</v>
      </c>
      <c r="D180" s="59" t="s">
        <v>30</v>
      </c>
      <c r="E180" s="60"/>
      <c r="F180" s="61">
        <f>ROUND(G175*C180,2)</f>
        <v>0</v>
      </c>
      <c r="G180" s="62"/>
    </row>
    <row r="181" spans="1:9" s="191" customFormat="1" ht="18.75" x14ac:dyDescent="0.3">
      <c r="A181" s="92" t="s">
        <v>109</v>
      </c>
      <c r="B181" s="154" t="s">
        <v>68</v>
      </c>
      <c r="C181" s="58">
        <v>0.01</v>
      </c>
      <c r="D181" s="59" t="s">
        <v>30</v>
      </c>
      <c r="E181" s="60"/>
      <c r="F181" s="61">
        <f>ROUND(G175*C181,2)</f>
        <v>0</v>
      </c>
      <c r="G181" s="62"/>
    </row>
    <row r="182" spans="1:9" s="191" customFormat="1" ht="18.75" x14ac:dyDescent="0.3">
      <c r="A182" s="92" t="s">
        <v>110</v>
      </c>
      <c r="B182" s="154" t="s">
        <v>69</v>
      </c>
      <c r="C182" s="58">
        <v>1E-3</v>
      </c>
      <c r="D182" s="59" t="s">
        <v>30</v>
      </c>
      <c r="E182" s="60"/>
      <c r="F182" s="61">
        <f>ROUND(G175*C182,2)</f>
        <v>0</v>
      </c>
      <c r="G182" s="62"/>
    </row>
    <row r="183" spans="1:9" s="191" customFormat="1" ht="18.75" x14ac:dyDescent="0.3">
      <c r="A183" s="92" t="s">
        <v>111</v>
      </c>
      <c r="B183" s="155" t="s">
        <v>70</v>
      </c>
      <c r="C183" s="58">
        <v>2.5000000000000001E-2</v>
      </c>
      <c r="D183" s="59" t="s">
        <v>30</v>
      </c>
      <c r="E183" s="60"/>
      <c r="F183" s="61">
        <f>ROUND(G175*C183,2)</f>
        <v>0</v>
      </c>
      <c r="G183" s="62"/>
    </row>
    <row r="184" spans="1:9" s="191" customFormat="1" ht="18.75" x14ac:dyDescent="0.3">
      <c r="A184" s="92" t="s">
        <v>112</v>
      </c>
      <c r="B184" s="155" t="s">
        <v>71</v>
      </c>
      <c r="C184" s="58">
        <v>0.05</v>
      </c>
      <c r="D184" s="59" t="s">
        <v>30</v>
      </c>
      <c r="E184" s="60"/>
      <c r="F184" s="61">
        <f>ROUND(G175*C184,2)</f>
        <v>0</v>
      </c>
      <c r="G184" s="62"/>
    </row>
    <row r="185" spans="1:9" s="191" customFormat="1" ht="18.75" x14ac:dyDescent="0.3">
      <c r="A185" s="92" t="s">
        <v>113</v>
      </c>
      <c r="B185" s="156" t="s">
        <v>72</v>
      </c>
      <c r="C185" s="54">
        <v>0.05</v>
      </c>
      <c r="D185" s="55" t="s">
        <v>30</v>
      </c>
      <c r="E185" s="56"/>
      <c r="F185" s="61">
        <f>ROUND(G175*C185,2)</f>
        <v>0</v>
      </c>
      <c r="G185" s="63"/>
    </row>
    <row r="186" spans="1:9" s="191" customFormat="1" ht="19.5" thickBot="1" x14ac:dyDescent="0.35">
      <c r="A186" s="92" t="s">
        <v>114</v>
      </c>
      <c r="B186" s="157" t="s">
        <v>73</v>
      </c>
      <c r="C186" s="58">
        <v>0.18</v>
      </c>
      <c r="D186" s="59" t="s">
        <v>30</v>
      </c>
      <c r="E186" s="60"/>
      <c r="F186" s="61">
        <f>ROUND(F178*C186,2)</f>
        <v>0</v>
      </c>
      <c r="G186" s="63"/>
    </row>
    <row r="187" spans="1:9" s="191" customFormat="1" ht="21" thickBot="1" x14ac:dyDescent="0.35">
      <c r="A187" s="92"/>
      <c r="B187" s="94" t="s">
        <v>74</v>
      </c>
      <c r="C187" s="64"/>
      <c r="D187" s="65"/>
      <c r="E187" s="66"/>
      <c r="F187" s="67"/>
      <c r="G187" s="107">
        <f>SUM(F178:F186)</f>
        <v>0</v>
      </c>
    </row>
    <row r="188" spans="1:9" s="191" customFormat="1" ht="20.25" thickBot="1" x14ac:dyDescent="0.25">
      <c r="A188" s="139"/>
      <c r="B188" s="148"/>
      <c r="C188" s="158"/>
      <c r="D188" s="159"/>
      <c r="E188" s="160"/>
      <c r="F188" s="161"/>
      <c r="G188" s="153"/>
    </row>
    <row r="189" spans="1:9" s="191" customFormat="1" ht="24" thickBot="1" x14ac:dyDescent="0.4">
      <c r="A189" s="139"/>
      <c r="B189" s="68" t="s">
        <v>23</v>
      </c>
      <c r="C189" s="69"/>
      <c r="D189" s="70"/>
      <c r="E189" s="71"/>
      <c r="F189" s="72"/>
      <c r="G189" s="73">
        <f>G187+G175</f>
        <v>0</v>
      </c>
      <c r="I189" s="362"/>
    </row>
    <row r="190" spans="1:9" s="146" customFormat="1" ht="19.5" x14ac:dyDescent="0.35">
      <c r="A190" s="162"/>
      <c r="B190" s="163"/>
      <c r="C190" s="164"/>
      <c r="D190" s="165"/>
      <c r="E190" s="258"/>
      <c r="F190" s="368"/>
      <c r="G190" s="369"/>
      <c r="H190" s="166"/>
    </row>
    <row r="191" spans="1:9" s="146" customFormat="1" ht="19.5" x14ac:dyDescent="0.35">
      <c r="A191" s="162"/>
      <c r="B191" s="163"/>
      <c r="C191" s="164"/>
      <c r="D191" s="165"/>
      <c r="E191" s="258"/>
      <c r="F191" s="258"/>
      <c r="G191" s="259"/>
      <c r="H191" s="167"/>
    </row>
    <row r="192" spans="1:9" s="146" customFormat="1" ht="19.5" x14ac:dyDescent="0.35">
      <c r="A192" s="162"/>
      <c r="B192" s="163"/>
      <c r="C192" s="164"/>
      <c r="D192" s="165"/>
      <c r="E192" s="258"/>
      <c r="F192" s="258"/>
      <c r="G192" s="259"/>
      <c r="H192" s="167"/>
    </row>
    <row r="193" spans="1:7" s="16" customFormat="1" ht="19.5" x14ac:dyDescent="0.3">
      <c r="A193" s="19"/>
      <c r="B193" s="19"/>
      <c r="C193" s="22"/>
      <c r="D193" s="17"/>
      <c r="E193" s="28"/>
      <c r="F193" s="18"/>
      <c r="G193" s="20"/>
    </row>
    <row r="194" spans="1:7" s="16" customFormat="1" ht="20.25" thickBot="1" x14ac:dyDescent="0.35">
      <c r="A194" s="29"/>
      <c r="B194" s="29"/>
      <c r="C194" s="30"/>
      <c r="D194" s="31"/>
      <c r="E194" s="32"/>
      <c r="F194" s="33"/>
      <c r="G194" s="34"/>
    </row>
    <row r="195" spans="1:7" s="2" customFormat="1" ht="30" customHeight="1" x14ac:dyDescent="0.2">
      <c r="A195" s="4"/>
      <c r="B195" s="8"/>
      <c r="C195" s="23"/>
      <c r="D195" s="8"/>
      <c r="E195" s="9"/>
      <c r="F195" s="13"/>
      <c r="G195" s="10"/>
    </row>
    <row r="196" spans="1:7" s="3" customFormat="1" ht="15.75" x14ac:dyDescent="0.25">
      <c r="A196" s="4"/>
      <c r="B196" s="5"/>
      <c r="C196" s="24"/>
      <c r="D196" s="9"/>
      <c r="E196" s="9"/>
      <c r="F196" s="14"/>
      <c r="G196" s="11"/>
    </row>
    <row r="197" spans="1:7" s="3" customFormat="1" x14ac:dyDescent="0.2">
      <c r="A197" s="4"/>
      <c r="B197" s="8"/>
      <c r="C197" s="23"/>
      <c r="D197" s="8"/>
      <c r="E197" s="9"/>
      <c r="F197" s="15"/>
      <c r="G197" s="12"/>
    </row>
    <row r="198" spans="1:7" s="3" customFormat="1" x14ac:dyDescent="0.2">
      <c r="C198" s="25"/>
      <c r="D198" s="10"/>
      <c r="E198" s="10"/>
      <c r="F198" s="15"/>
      <c r="G198" s="12"/>
    </row>
    <row r="199" spans="1:7" s="3" customFormat="1" ht="15.75" customHeight="1" x14ac:dyDescent="0.25">
      <c r="A199" s="6"/>
      <c r="B199" s="6"/>
      <c r="C199" s="26"/>
      <c r="D199" s="11"/>
      <c r="E199" s="11"/>
      <c r="F199" s="15"/>
      <c r="G199" s="12"/>
    </row>
    <row r="200" spans="1:7" s="3" customFormat="1" ht="37.5" customHeight="1" x14ac:dyDescent="0.2">
      <c r="A200"/>
      <c r="B200"/>
      <c r="C200" s="27"/>
      <c r="D200" s="12"/>
      <c r="E200" s="12"/>
      <c r="F200" s="15"/>
      <c r="G200" s="12"/>
    </row>
    <row r="201" spans="1:7" s="3" customFormat="1" x14ac:dyDescent="0.2">
      <c r="A201"/>
      <c r="B201"/>
      <c r="C201" s="27"/>
      <c r="D201" s="12"/>
      <c r="E201" s="12"/>
      <c r="F201" s="15"/>
      <c r="G201" s="12"/>
    </row>
    <row r="202" spans="1:7" s="3" customFormat="1" x14ac:dyDescent="0.2">
      <c r="A202"/>
      <c r="B202"/>
      <c r="C202" s="27"/>
      <c r="D202" s="12"/>
      <c r="E202" s="12"/>
      <c r="F202" s="15"/>
      <c r="G202" s="12"/>
    </row>
    <row r="203" spans="1:7" s="3" customFormat="1" x14ac:dyDescent="0.2">
      <c r="A203"/>
      <c r="B203"/>
      <c r="C203" s="27"/>
      <c r="D203" s="12"/>
      <c r="E203" s="12"/>
      <c r="F203" s="15"/>
      <c r="G203" s="12"/>
    </row>
    <row r="204" spans="1:7" s="6" customFormat="1" ht="15.75" x14ac:dyDescent="0.25">
      <c r="A204"/>
      <c r="B204"/>
      <c r="C204" s="27"/>
      <c r="D204" s="12"/>
      <c r="E204" s="12"/>
      <c r="F204" s="15"/>
      <c r="G204" s="12"/>
    </row>
  </sheetData>
  <mergeCells count="8">
    <mergeCell ref="B7:C7"/>
    <mergeCell ref="B10:E10"/>
    <mergeCell ref="F190:G190"/>
    <mergeCell ref="G7:G8"/>
    <mergeCell ref="F11:G11"/>
    <mergeCell ref="E7:E8"/>
    <mergeCell ref="F10:G10"/>
    <mergeCell ref="F7:F8"/>
  </mergeCells>
  <pageMargins left="0.19685039370078741" right="0.19685039370078741" top="0.59055118110236227" bottom="0.59055118110236227" header="0.31496062992125984" footer="0.31496062992125984"/>
  <pageSetup scale="61" fitToHeight="0" orientation="portrait" horizontalDpi="300" verticalDpi="300" r:id="rId1"/>
  <headerFooter>
    <oddFooter>&amp;R&amp;P</oddFooter>
  </headerFooter>
  <rowBreaks count="1" manualBreakCount="1">
    <brk id="8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ramon_olivom</dc:creator>
  <cp:lastModifiedBy>Neftali Parra</cp:lastModifiedBy>
  <cp:lastPrinted>2024-12-18T15:33:21Z</cp:lastPrinted>
  <dcterms:created xsi:type="dcterms:W3CDTF">2013-08-29T23:41:50Z</dcterms:created>
  <dcterms:modified xsi:type="dcterms:W3CDTF">2025-01-07T18:24:09Z</dcterms:modified>
</cp:coreProperties>
</file>