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Hoja1!$H$2:$H$1004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I33" i="1" l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31" i="1"/>
  <c r="I32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" i="1"/>
  <c r="F30" i="1"/>
  <c r="F31" i="1"/>
  <c r="F32" i="1"/>
  <c r="F33" i="1"/>
  <c r="F34" i="1"/>
  <c r="F35" i="1"/>
  <c r="F36" i="1"/>
  <c r="F37" i="1"/>
  <c r="H37" i="1" s="1"/>
  <c r="F38" i="1"/>
  <c r="H38" i="1" s="1"/>
  <c r="F39" i="1"/>
  <c r="H39" i="1" s="1"/>
  <c r="F40" i="1"/>
  <c r="F41" i="1"/>
  <c r="H41" i="1" s="1"/>
  <c r="F42" i="1"/>
  <c r="F43" i="1"/>
  <c r="F44" i="1"/>
  <c r="F45" i="1"/>
  <c r="F46" i="1"/>
  <c r="F47" i="1"/>
  <c r="F48" i="1"/>
  <c r="F49" i="1"/>
  <c r="F50" i="1"/>
  <c r="F51" i="1"/>
  <c r="F52" i="1"/>
  <c r="G50" i="1" l="1"/>
  <c r="H50" i="1"/>
  <c r="G42" i="1"/>
  <c r="H42" i="1"/>
  <c r="G34" i="1"/>
  <c r="H34" i="1"/>
  <c r="G49" i="1"/>
  <c r="H49" i="1"/>
  <c r="G33" i="1"/>
  <c r="H33" i="1"/>
  <c r="G52" i="1"/>
  <c r="H52" i="1"/>
  <c r="G44" i="1"/>
  <c r="H44" i="1"/>
  <c r="G40" i="1"/>
  <c r="H40" i="1"/>
  <c r="G36" i="1"/>
  <c r="H36" i="1"/>
  <c r="G51" i="1"/>
  <c r="H51" i="1"/>
  <c r="G47" i="1"/>
  <c r="H47" i="1"/>
  <c r="G43" i="1"/>
  <c r="H43" i="1"/>
  <c r="G35" i="1"/>
  <c r="H35" i="1"/>
  <c r="G31" i="1"/>
  <c r="H31" i="1"/>
  <c r="G46" i="1"/>
  <c r="H46" i="1"/>
  <c r="G30" i="1"/>
  <c r="H30" i="1"/>
  <c r="G45" i="1"/>
  <c r="H45" i="1"/>
  <c r="G48" i="1"/>
  <c r="H48" i="1"/>
  <c r="G32" i="1"/>
  <c r="H32" i="1"/>
  <c r="G41" i="1"/>
  <c r="G39" i="1"/>
  <c r="G37" i="1"/>
  <c r="G38" i="1"/>
  <c r="F7" i="1" l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8" i="1"/>
  <c r="H28" i="1" s="1"/>
  <c r="F29" i="1"/>
  <c r="H29" i="1" s="1"/>
  <c r="G12" i="1" l="1"/>
  <c r="G29" i="1"/>
  <c r="G27" i="1"/>
  <c r="G26" i="1"/>
  <c r="G25" i="1"/>
  <c r="G24" i="1"/>
  <c r="G23" i="1"/>
  <c r="G22" i="1"/>
  <c r="G21" i="1"/>
  <c r="G19" i="1"/>
  <c r="G17" i="1"/>
  <c r="G15" i="1"/>
  <c r="G14" i="1"/>
  <c r="G13" i="1"/>
  <c r="G11" i="1"/>
  <c r="G7" i="1"/>
  <c r="G28" i="1"/>
  <c r="G20" i="1"/>
  <c r="G18" i="1"/>
  <c r="G10" i="1"/>
  <c r="G16" i="1"/>
  <c r="G8" i="1"/>
  <c r="G9" i="1"/>
  <c r="H1" i="1" l="1"/>
  <c r="F6" i="1"/>
  <c r="H6" i="1" s="1"/>
  <c r="F5" i="1"/>
  <c r="H5" i="1" s="1"/>
  <c r="F4" i="1"/>
  <c r="H4" i="1" s="1"/>
  <c r="F3" i="1"/>
  <c r="H3" i="1" s="1"/>
  <c r="G6" i="1" l="1"/>
  <c r="G5" i="1"/>
  <c r="G4" i="1"/>
  <c r="G3" i="1"/>
</calcChain>
</file>

<file path=xl/sharedStrings.xml><?xml version="1.0" encoding="utf-8"?>
<sst xmlns="http://schemas.openxmlformats.org/spreadsheetml/2006/main" count="108" uniqueCount="64">
  <si>
    <t>Descripcion</t>
  </si>
  <si>
    <t>Teorico</t>
  </si>
  <si>
    <t>Fisico</t>
  </si>
  <si>
    <t>Diferencia</t>
  </si>
  <si>
    <t>Nota</t>
  </si>
  <si>
    <t>UNIDAD (ES)</t>
  </si>
  <si>
    <t>Medida</t>
  </si>
  <si>
    <t>Precio</t>
  </si>
  <si>
    <t>PAQUETE (S)</t>
  </si>
  <si>
    <t>295 -  CLAVO DULCE DE 2 ½" CON CABEZA</t>
  </si>
  <si>
    <t>LIBRA (S)</t>
  </si>
  <si>
    <t>296 -  CLAVO DULCE DE 3" CON CABEZA</t>
  </si>
  <si>
    <t>1476 -  CLAVO DULCE DE 2 ½" SIN CABEZA</t>
  </si>
  <si>
    <t>4056 -  CLAVO DULCE DE 2" SIN CABEZA</t>
  </si>
  <si>
    <t>4057 -  CLAVO DULCE DE 1 ½" SIN CABEZA</t>
  </si>
  <si>
    <t>4058 -  CLAVO DULCE DE 1" SIN CABEZA</t>
  </si>
  <si>
    <t>4059 -  CLAVO DULCE DE 3/4" SIN CABEZA</t>
  </si>
  <si>
    <t>4060 -  CLAVO DULCE DE 3/4" CON CABEZA</t>
  </si>
  <si>
    <t>4061 -  CLAVO DULCE DE 1 ½" CON CABEZA</t>
  </si>
  <si>
    <t>297 -  CLAVO (S) INVISIBLE</t>
  </si>
  <si>
    <t>287 -  BISAGRA DE 2" X 2"</t>
  </si>
  <si>
    <t>PAR (ES)</t>
  </si>
  <si>
    <t>289 -  BISAGRA DE 3" X 3"</t>
  </si>
  <si>
    <t>290 -  BISAGRA INVISIBLE LARGA</t>
  </si>
  <si>
    <t>318 -  BISAGRA DE 2 ½" X 2 ½"</t>
  </si>
  <si>
    <t>1265 -  MADERA DE PINO TRATADO AMERICANO CEPILLADA, 2" X 4" X 14"</t>
  </si>
  <si>
    <t>PIEZA</t>
  </si>
  <si>
    <t>3247 -  MADERA DE PINO AMERICANO, 1" X 10" X 14", BRUTA</t>
  </si>
  <si>
    <t>4062 -  MADERA DE PINO TRATADO AMERICANO CEPILLADA, 1" X 10" X 14"</t>
  </si>
  <si>
    <t>293 -  CINTA (S) MAKING TAPE (AMARILLO)</t>
  </si>
  <si>
    <t>ROLLO (S)</t>
  </si>
  <si>
    <t>299 -  CORREDERA (S) PARA GAVETAS DE ARCHIVO DE 18"</t>
  </si>
  <si>
    <t>304 -  LIJA (S) DE AGUA NO. 280</t>
  </si>
  <si>
    <t>305 -  LIJA (S) DE AGUA NO. 320</t>
  </si>
  <si>
    <t>309 -  LIJA (S) DE ESMERIL NO. 120</t>
  </si>
  <si>
    <t>311 -  LIJA (S) DE AGUA NO. 240</t>
  </si>
  <si>
    <t>313 -  CORREDERA (S) PARA GAVETAS DE ARCHIVO DE 14"</t>
  </si>
  <si>
    <t>314 -  CORREDERA (S) PARA GAVETAS DE ARCHIVO DE 16"</t>
  </si>
  <si>
    <t>315 -  CERRADURA (S) PARA ESCRITORIO DE MADERA 20MM</t>
  </si>
  <si>
    <t>331 -  PESTILLO (S) DE 25MM</t>
  </si>
  <si>
    <t>332 -  PESTILLO (S) DE 100MM</t>
  </si>
  <si>
    <t>333 -  PESTILLO (S) DE 50MM</t>
  </si>
  <si>
    <t>334 -  PESTILLO (S) DE 40MM</t>
  </si>
  <si>
    <t>336 -  SUJETADOR (ES) PARA PUERTA (PATA DE CHIVO)</t>
  </si>
  <si>
    <t>339 -  PLANCHA DE CORCHO DE 2' X 3'</t>
  </si>
  <si>
    <t>340 -  PLANCHA DE FORMICA</t>
  </si>
  <si>
    <t>350 -  TARUGO (S) DE PLOMO DE  ½" X 1/4"</t>
  </si>
  <si>
    <t>351 -  TARUGO (S) PLASTICO AZULES</t>
  </si>
  <si>
    <t>354 -  TOPE CEPILLADO PARA PUERTA</t>
  </si>
  <si>
    <t>361 -  TORNILLO CABEZA HEXAGONAL DE 2"</t>
  </si>
  <si>
    <t>368 -  DISCO PARA PULIDORA NO. 80</t>
  </si>
  <si>
    <t>369 -  DISCO PARA PULIDORA NO. 60</t>
  </si>
  <si>
    <t>395 -  TARUGO (S) PLASTICO VERDE</t>
  </si>
  <si>
    <t>669 -  TIRADOR (ES) DE ASA GRANDE</t>
  </si>
  <si>
    <t>1065 -  TORNILLO (S) DIABLITO 8 X 1 ½</t>
  </si>
  <si>
    <t>3254 -  TUBO (S) DE OLEO #2</t>
  </si>
  <si>
    <t>4063 -  TARUGO (S) PLASTICO ROJO</t>
  </si>
  <si>
    <t>4066 -  TORNILLO (S) DIABLITO 10 X 2"</t>
  </si>
  <si>
    <t>4067 -  TORNILLO (S) DIABLITO 8 X 2"</t>
  </si>
  <si>
    <t>4068 -  TORNILLO (S) DIABLITO 10 X 1 ½"</t>
  </si>
  <si>
    <t>4069 -  TORNILLO (S) DIABLITO 10 X 1"</t>
  </si>
  <si>
    <t>4070 -  TORNILLO (S) ROCA MADERA 14 X 3"</t>
  </si>
  <si>
    <t>4071 -  TORNILLO (S) DIABLITO 10 X 2 ½"</t>
  </si>
  <si>
    <t>Categoria : CARPINTERIA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</si>
</sst>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&quot;RD$&quot;#,##0.00"/>
    <numFmt numFmtId="166" formatCode="#,#00.00"/>
  </numFmts>
  <fonts count="17" x14ac:knownFonts="1">
    <font>
      <sz val="11"/>
      <color rgb="FF000000"/>
      <name val="Arial"/>
      <family val="2"/>
    </font>
    <font>
      <b/>
      <sz val="14"/>
      <name val="Tahoma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color rgb="FF000000"/>
      <name val="Calibri"/>
      <family val="2"/>
      <charset val="1"/>
    </font>
    <font>
      <b/>
      <sz val="14"/>
      <color theme="0"/>
      <name val="Courier New"/>
      <family val="3"/>
    </font>
    <font>
      <sz val="10"/>
      <name val="Tahoma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</font>
    <font>
      <b/>
      <sz val="10"/>
      <name val="Tahoma"/>
      <family val="2"/>
    </font>
    <font>
      <b/>
      <sz val="10"/>
      <name val="Agency FB"/>
      <family val="2"/>
      <charset val="1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41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</borders>
  <cellStyleXfs count="1">
    <xf numFmtId="0" fontId="0" fillId="0" borderId="0"/>
  </cellStyleXfs>
  <cellXfs count="32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/>
    <xf numFmtId="0" fontId="3" fillId="2" borderId="2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/>
    </xf>
    <xf numFmtId="166" fontId="2" fillId="5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1" fontId="9" fillId="0" borderId="0" xfId="0" applyNumberFormat="1" applyFont="1"/>
    <xf numFmtId="0" fontId="8" fillId="0" borderId="0" xfId="0" applyFont="1" applyAlignment="1">
      <alignment vertical="center"/>
    </xf>
    <xf numFmtId="0" fontId="10" fillId="0" borderId="4" xfId="0" applyFont="1" applyBorder="1" applyAlignment="1">
      <alignment horizontal="left" vertical="top"/>
    </xf>
    <xf numFmtId="3" fontId="7" fillId="0" borderId="0" xfId="0" applyNumberFormat="1" applyFont="1"/>
    <xf numFmtId="3" fontId="3" fillId="2" borderId="2" xfId="0" applyNumberFormat="1" applyFont="1" applyFill="1" applyBorder="1" applyAlignment="1">
      <alignment horizontal="center" vertical="center" wrapText="1"/>
    </xf>
    <xf numFmtId="0" fontId="11" fillId="6" borderId="6" xfId="0" applyNumberFormat="1" applyFont="1" applyFill="1" applyBorder="1" applyAlignment="1" applyProtection="1">
      <alignment horizontal="left" vertical="center" wrapText="1"/>
    </xf>
    <xf numFmtId="0" fontId="11" fillId="6" borderId="6" xfId="0" applyNumberFormat="1" applyFont="1" applyFill="1" applyBorder="1" applyAlignment="1" applyProtection="1">
      <alignment horizontal="center" vertical="center" wrapText="1"/>
    </xf>
    <xf numFmtId="3" fontId="12" fillId="6" borderId="6" xfId="0" applyNumberFormat="1" applyFont="1" applyFill="1" applyBorder="1" applyAlignment="1" applyProtection="1">
      <alignment horizontal="right" vertical="center" wrapText="1"/>
    </xf>
    <xf numFmtId="0" fontId="11" fillId="6" borderId="6" xfId="0" applyNumberFormat="1" applyFont="1" applyFill="1" applyBorder="1" applyAlignment="1" applyProtection="1">
      <alignment horizontal="right" vertical="center" wrapText="1"/>
    </xf>
    <xf numFmtId="1" fontId="14" fillId="0" borderId="3" xfId="0" applyNumberFormat="1" applyFont="1" applyBorder="1" applyAlignment="1">
      <alignment vertical="center"/>
    </xf>
    <xf numFmtId="0" fontId="15" fillId="0" borderId="4" xfId="0" applyFont="1" applyBorder="1" applyAlignment="1">
      <alignment horizontal="center" vertical="center"/>
    </xf>
    <xf numFmtId="0" fontId="11" fillId="7" borderId="6" xfId="0" applyNumberFormat="1" applyFont="1" applyFill="1" applyBorder="1" applyAlignment="1" applyProtection="1">
      <alignment horizontal="left" vertical="center" wrapText="1"/>
    </xf>
    <xf numFmtId="0" fontId="11" fillId="7" borderId="6" xfId="0" applyNumberFormat="1" applyFont="1" applyFill="1" applyBorder="1" applyAlignment="1" applyProtection="1">
      <alignment horizontal="center" vertical="center" wrapText="1"/>
    </xf>
    <xf numFmtId="3" fontId="12" fillId="7" borderId="6" xfId="0" applyNumberFormat="1" applyFont="1" applyFill="1" applyBorder="1" applyAlignment="1" applyProtection="1">
      <alignment horizontal="right" vertical="center" wrapText="1"/>
    </xf>
    <xf numFmtId="0" fontId="11" fillId="7" borderId="6" xfId="0" applyNumberFormat="1" applyFont="1" applyFill="1" applyBorder="1" applyAlignment="1" applyProtection="1">
      <alignment horizontal="right" vertical="center" wrapText="1"/>
    </xf>
    <xf numFmtId="0" fontId="11" fillId="7" borderId="7" xfId="0" applyNumberFormat="1" applyFont="1" applyFill="1" applyBorder="1" applyAlignment="1" applyProtection="1">
      <alignment horizontal="right" vertical="center" wrapText="1"/>
    </xf>
    <xf numFmtId="164" fontId="13" fillId="0" borderId="1" xfId="0" applyNumberFormat="1" applyFont="1" applyBorder="1" applyAlignment="1">
      <alignment vertical="center"/>
    </xf>
    <xf numFmtId="0" fontId="11" fillId="6" borderId="7" xfId="0" applyNumberFormat="1" applyFont="1" applyFill="1" applyBorder="1" applyAlignment="1" applyProtection="1">
      <alignment horizontal="right" vertical="center" wrapText="1"/>
    </xf>
    <xf numFmtId="164" fontId="16" fillId="0" borderId="1" xfId="0" applyNumberFormat="1" applyFont="1" applyBorder="1" applyAlignment="1">
      <alignment vertical="center"/>
    </xf>
    <xf numFmtId="0" fontId="6" fillId="4" borderId="0" xfId="0" applyFont="1" applyFill="1" applyBorder="1" applyAlignment="1" applyProtection="1">
      <alignment horizontal="center" vertical="center" wrapText="1"/>
    </xf>
    <xf numFmtId="0" fontId="1" fillId="4" borderId="0" xfId="0" applyFont="1" applyFill="1" applyBorder="1" applyAlignment="1" applyProtection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52"/>
  <sheetViews>
    <sheetView tabSelected="1" topLeftCell="A28" zoomScale="85" zoomScaleNormal="85" workbookViewId="0">
      <selection activeCell="L10" sqref="L10"/>
    </sheetView>
  </sheetViews>
  <sheetFormatPr defaultColWidth="9" defaultRowHeight="15.75" x14ac:dyDescent="0.25"/>
  <cols>
    <col min="1" max="1" width="62.875" customWidth="1"/>
    <col min="2" max="2" width="13.875" customWidth="1"/>
    <col min="3" max="3" width="8.75" style="13" hidden="1" customWidth="1"/>
    <col min="4" max="4" width="8.75" style="1" hidden="1" customWidth="1"/>
    <col min="5" max="5" width="10.375" style="1" customWidth="1"/>
    <col min="6" max="6" width="9" style="10" hidden="1" customWidth="1"/>
    <col min="7" max="7" width="3.75" style="9" hidden="1" customWidth="1"/>
    <col min="8" max="8" width="22.375" style="2" hidden="1" customWidth="1"/>
    <col min="9" max="9" width="14.375" style="3" hidden="1" customWidth="1"/>
    <col min="10" max="10" width="9.625" hidden="1" customWidth="1"/>
    <col min="11" max="11" width="9" customWidth="1"/>
    <col min="12" max="1026" width="9.75"/>
  </cols>
  <sheetData>
    <row r="1" spans="1:12" ht="24.6" customHeight="1" x14ac:dyDescent="0.2">
      <c r="A1" s="30" t="s">
        <v>63</v>
      </c>
      <c r="B1" s="30"/>
      <c r="C1" s="30"/>
      <c r="D1" s="30"/>
      <c r="E1" s="30"/>
      <c r="F1" s="29"/>
      <c r="G1" s="29"/>
      <c r="H1" s="7">
        <f>SUM(I3:I52)</f>
        <v>178190.91999999998</v>
      </c>
      <c r="I1"/>
    </row>
    <row r="2" spans="1:12" ht="17.649999999999999" customHeight="1" x14ac:dyDescent="0.25">
      <c r="A2" s="4" t="s">
        <v>0</v>
      </c>
      <c r="B2" s="4" t="s">
        <v>6</v>
      </c>
      <c r="C2" s="14" t="s">
        <v>1</v>
      </c>
      <c r="D2" s="5" t="s">
        <v>7</v>
      </c>
      <c r="E2" s="5" t="s">
        <v>2</v>
      </c>
      <c r="F2" s="31" t="s">
        <v>3</v>
      </c>
      <c r="G2" s="31"/>
      <c r="H2" s="6" t="s">
        <v>4</v>
      </c>
      <c r="I2"/>
    </row>
    <row r="3" spans="1:12" s="8" customFormat="1" ht="19.5" customHeight="1" x14ac:dyDescent="0.2">
      <c r="A3" s="15" t="s">
        <v>9</v>
      </c>
      <c r="B3" s="16" t="s">
        <v>10</v>
      </c>
      <c r="C3" s="17">
        <v>45</v>
      </c>
      <c r="D3" s="18">
        <v>40</v>
      </c>
      <c r="E3" s="26">
        <v>45</v>
      </c>
      <c r="F3" s="19">
        <f>+E3-C3</f>
        <v>0</v>
      </c>
      <c r="G3" s="20" t="str">
        <f>IF(AND(F3=0),"✓",IF(AND(F3&gt;=0,F3&lt;20000000),"X",IF(AND(F3&lt;=0),"X")))</f>
        <v>✓</v>
      </c>
      <c r="H3" s="12" t="str">
        <f>IF(AND(F3=0),"Excelente",IF(AND(F3&gt;=1,F3&lt;200000000),"Con Diferencia",IF(AND(F3&lt;0),"Con Diferencia")))</f>
        <v>Excelente</v>
      </c>
      <c r="I3" s="8">
        <f>+E3*D3</f>
        <v>1800</v>
      </c>
      <c r="J3" s="8">
        <v>2</v>
      </c>
    </row>
    <row r="4" spans="1:12" s="8" customFormat="1" ht="19.5" customHeight="1" x14ac:dyDescent="0.2">
      <c r="A4" s="21" t="s">
        <v>11</v>
      </c>
      <c r="B4" s="22" t="s">
        <v>10</v>
      </c>
      <c r="C4" s="23">
        <v>48</v>
      </c>
      <c r="D4" s="24">
        <v>50</v>
      </c>
      <c r="E4" s="26">
        <v>48</v>
      </c>
      <c r="F4" s="19">
        <f>+E4-C4</f>
        <v>0</v>
      </c>
      <c r="G4" s="20" t="str">
        <f t="shared" ref="G4:G6" si="0">IF(AND(F4=0),"✓",IF(AND(F4&gt;=0,F4&lt;20000000),"X",IF(AND(F4&lt;=0),"X")))</f>
        <v>✓</v>
      </c>
      <c r="H4" s="12" t="str">
        <f t="shared" ref="H4:H52" si="1">IF(AND(F4=0),"Excelente",IF(AND(F4&gt;=1,F4&lt;200000000),"Con Diferencia",IF(AND(F4&lt;0),"Con Diferencia")))</f>
        <v>Excelente</v>
      </c>
      <c r="I4" s="8">
        <f t="shared" ref="I4:I52" si="2">+E4*D4</f>
        <v>2400</v>
      </c>
      <c r="J4" s="8">
        <v>2</v>
      </c>
    </row>
    <row r="5" spans="1:12" s="8" customFormat="1" ht="19.5" customHeight="1" x14ac:dyDescent="0.2">
      <c r="A5" s="15" t="s">
        <v>12</v>
      </c>
      <c r="B5" s="16" t="s">
        <v>10</v>
      </c>
      <c r="C5" s="17">
        <v>40</v>
      </c>
      <c r="D5" s="18">
        <v>50</v>
      </c>
      <c r="E5" s="26">
        <v>40</v>
      </c>
      <c r="F5" s="19">
        <f>+E5-C5</f>
        <v>0</v>
      </c>
      <c r="G5" s="20" t="str">
        <f t="shared" si="0"/>
        <v>✓</v>
      </c>
      <c r="H5" s="12" t="str">
        <f t="shared" si="1"/>
        <v>Excelente</v>
      </c>
      <c r="I5" s="8">
        <f t="shared" si="2"/>
        <v>2000</v>
      </c>
      <c r="J5" s="8">
        <v>2</v>
      </c>
    </row>
    <row r="6" spans="1:12" s="8" customFormat="1" ht="19.5" customHeight="1" x14ac:dyDescent="0.2">
      <c r="A6" s="21" t="s">
        <v>13</v>
      </c>
      <c r="B6" s="22" t="s">
        <v>10</v>
      </c>
      <c r="C6" s="23">
        <v>79</v>
      </c>
      <c r="D6" s="24">
        <v>50</v>
      </c>
      <c r="E6" s="26">
        <v>79</v>
      </c>
      <c r="F6" s="19">
        <f>+E6-C6</f>
        <v>0</v>
      </c>
      <c r="G6" s="20" t="str">
        <f t="shared" si="0"/>
        <v>✓</v>
      </c>
      <c r="H6" s="12" t="str">
        <f t="shared" si="1"/>
        <v>Excelente</v>
      </c>
      <c r="I6" s="8">
        <f t="shared" si="2"/>
        <v>3950</v>
      </c>
      <c r="J6" s="8">
        <v>2</v>
      </c>
    </row>
    <row r="7" spans="1:12" s="8" customFormat="1" ht="19.5" customHeight="1" x14ac:dyDescent="0.2">
      <c r="A7" s="15" t="s">
        <v>14</v>
      </c>
      <c r="B7" s="16" t="s">
        <v>10</v>
      </c>
      <c r="C7" s="17">
        <v>20</v>
      </c>
      <c r="D7" s="18">
        <v>40</v>
      </c>
      <c r="E7" s="26">
        <v>20</v>
      </c>
      <c r="F7" s="19">
        <f t="shared" ref="F7:F29" si="3">+E7-C7</f>
        <v>0</v>
      </c>
      <c r="G7" s="20" t="str">
        <f t="shared" ref="G7:G29" si="4">IF(AND(F7=0),"✓",IF(AND(F7&gt;=0,F7&lt;20000000),"X",IF(AND(F7&lt;=0),"X")))</f>
        <v>✓</v>
      </c>
      <c r="H7" s="12" t="str">
        <f t="shared" si="1"/>
        <v>Excelente</v>
      </c>
      <c r="I7" s="8">
        <f t="shared" si="2"/>
        <v>800</v>
      </c>
      <c r="J7" s="8">
        <v>2</v>
      </c>
    </row>
    <row r="8" spans="1:12" s="8" customFormat="1" ht="19.5" customHeight="1" x14ac:dyDescent="0.2">
      <c r="A8" s="21" t="s">
        <v>15</v>
      </c>
      <c r="B8" s="22" t="s">
        <v>10</v>
      </c>
      <c r="C8" s="23">
        <v>113</v>
      </c>
      <c r="D8" s="24">
        <v>40</v>
      </c>
      <c r="E8" s="26">
        <v>113</v>
      </c>
      <c r="F8" s="19">
        <f t="shared" si="3"/>
        <v>0</v>
      </c>
      <c r="G8" s="20" t="str">
        <f t="shared" si="4"/>
        <v>✓</v>
      </c>
      <c r="H8" s="12" t="str">
        <f t="shared" si="1"/>
        <v>Excelente</v>
      </c>
      <c r="I8" s="8">
        <f t="shared" si="2"/>
        <v>4520</v>
      </c>
      <c r="J8" s="8">
        <v>2</v>
      </c>
    </row>
    <row r="9" spans="1:12" s="8" customFormat="1" ht="19.5" customHeight="1" x14ac:dyDescent="0.2">
      <c r="A9" s="15" t="s">
        <v>16</v>
      </c>
      <c r="B9" s="16" t="s">
        <v>10</v>
      </c>
      <c r="C9" s="17">
        <v>30</v>
      </c>
      <c r="D9" s="18">
        <v>20</v>
      </c>
      <c r="E9" s="26">
        <v>30</v>
      </c>
      <c r="F9" s="19">
        <f t="shared" si="3"/>
        <v>0</v>
      </c>
      <c r="G9" s="20" t="str">
        <f t="shared" si="4"/>
        <v>✓</v>
      </c>
      <c r="H9" s="12" t="str">
        <f t="shared" si="1"/>
        <v>Excelente</v>
      </c>
      <c r="I9" s="8">
        <f t="shared" si="2"/>
        <v>600</v>
      </c>
      <c r="J9" s="8">
        <v>2</v>
      </c>
    </row>
    <row r="10" spans="1:12" s="8" customFormat="1" ht="19.5" customHeight="1" x14ac:dyDescent="0.2">
      <c r="A10" s="21" t="s">
        <v>17</v>
      </c>
      <c r="B10" s="22" t="s">
        <v>10</v>
      </c>
      <c r="C10" s="23">
        <v>87</v>
      </c>
      <c r="D10" s="24">
        <v>20</v>
      </c>
      <c r="E10" s="26">
        <v>87</v>
      </c>
      <c r="F10" s="19">
        <f t="shared" si="3"/>
        <v>0</v>
      </c>
      <c r="G10" s="20" t="str">
        <f t="shared" si="4"/>
        <v>✓</v>
      </c>
      <c r="H10" s="12" t="str">
        <f t="shared" si="1"/>
        <v>Excelente</v>
      </c>
      <c r="I10" s="8">
        <f t="shared" si="2"/>
        <v>1740</v>
      </c>
      <c r="J10" s="8">
        <v>2</v>
      </c>
    </row>
    <row r="11" spans="1:12" s="8" customFormat="1" ht="19.5" customHeight="1" x14ac:dyDescent="0.2">
      <c r="A11" s="15" t="s">
        <v>18</v>
      </c>
      <c r="B11" s="16" t="s">
        <v>10</v>
      </c>
      <c r="C11" s="17">
        <v>47</v>
      </c>
      <c r="D11" s="18">
        <v>30</v>
      </c>
      <c r="E11" s="26">
        <v>47</v>
      </c>
      <c r="F11" s="19">
        <f t="shared" si="3"/>
        <v>0</v>
      </c>
      <c r="G11" s="20" t="str">
        <f t="shared" si="4"/>
        <v>✓</v>
      </c>
      <c r="H11" s="12" t="str">
        <f t="shared" si="1"/>
        <v>Excelente</v>
      </c>
      <c r="I11" s="8">
        <f t="shared" si="2"/>
        <v>1410</v>
      </c>
      <c r="J11" s="8">
        <v>2</v>
      </c>
    </row>
    <row r="12" spans="1:12" s="8" customFormat="1" ht="19.5" customHeight="1" x14ac:dyDescent="0.2">
      <c r="A12" s="21" t="s">
        <v>19</v>
      </c>
      <c r="B12" s="22" t="s">
        <v>8</v>
      </c>
      <c r="C12" s="23">
        <v>10</v>
      </c>
      <c r="D12" s="24">
        <v>25</v>
      </c>
      <c r="E12" s="26">
        <v>10</v>
      </c>
      <c r="F12" s="19">
        <f t="shared" si="3"/>
        <v>0</v>
      </c>
      <c r="G12" s="20" t="str">
        <f t="shared" si="4"/>
        <v>✓</v>
      </c>
      <c r="H12" s="12" t="str">
        <f t="shared" si="1"/>
        <v>Excelente</v>
      </c>
      <c r="I12" s="8">
        <f t="shared" si="2"/>
        <v>250</v>
      </c>
      <c r="J12" s="8">
        <v>2</v>
      </c>
      <c r="L12" s="11"/>
    </row>
    <row r="13" spans="1:12" s="8" customFormat="1" ht="19.5" customHeight="1" x14ac:dyDescent="0.2">
      <c r="A13" s="15" t="s">
        <v>20</v>
      </c>
      <c r="B13" s="16" t="s">
        <v>21</v>
      </c>
      <c r="C13" s="17">
        <v>48</v>
      </c>
      <c r="D13" s="18">
        <v>8</v>
      </c>
      <c r="E13" s="26">
        <v>48</v>
      </c>
      <c r="F13" s="19">
        <f t="shared" si="3"/>
        <v>0</v>
      </c>
      <c r="G13" s="20" t="str">
        <f t="shared" si="4"/>
        <v>✓</v>
      </c>
      <c r="H13" s="12" t="str">
        <f t="shared" si="1"/>
        <v>Excelente</v>
      </c>
      <c r="I13" s="8">
        <f t="shared" si="2"/>
        <v>384</v>
      </c>
      <c r="J13" s="8">
        <v>2</v>
      </c>
    </row>
    <row r="14" spans="1:12" s="8" customFormat="1" ht="19.5" customHeight="1" x14ac:dyDescent="0.2">
      <c r="A14" s="21" t="s">
        <v>22</v>
      </c>
      <c r="B14" s="22" t="s">
        <v>21</v>
      </c>
      <c r="C14" s="23">
        <v>26</v>
      </c>
      <c r="D14" s="24">
        <v>87</v>
      </c>
      <c r="E14" s="26">
        <v>26</v>
      </c>
      <c r="F14" s="19">
        <f t="shared" si="3"/>
        <v>0</v>
      </c>
      <c r="G14" s="20" t="str">
        <f t="shared" si="4"/>
        <v>✓</v>
      </c>
      <c r="H14" s="12" t="str">
        <f t="shared" si="1"/>
        <v>Excelente</v>
      </c>
      <c r="I14" s="8">
        <f t="shared" si="2"/>
        <v>2262</v>
      </c>
      <c r="J14" s="8">
        <v>2</v>
      </c>
    </row>
    <row r="15" spans="1:12" s="8" customFormat="1" ht="19.5" customHeight="1" x14ac:dyDescent="0.2">
      <c r="A15" s="15" t="s">
        <v>23</v>
      </c>
      <c r="B15" s="16" t="s">
        <v>21</v>
      </c>
      <c r="C15" s="17">
        <v>12</v>
      </c>
      <c r="D15" s="18">
        <v>150</v>
      </c>
      <c r="E15" s="26">
        <v>11</v>
      </c>
      <c r="F15" s="19">
        <f t="shared" si="3"/>
        <v>-1</v>
      </c>
      <c r="G15" s="20" t="str">
        <f t="shared" si="4"/>
        <v>X</v>
      </c>
      <c r="H15" s="12" t="str">
        <f t="shared" si="1"/>
        <v>Con Diferencia</v>
      </c>
      <c r="I15" s="8">
        <f t="shared" si="2"/>
        <v>1650</v>
      </c>
      <c r="J15" s="8">
        <v>0</v>
      </c>
    </row>
    <row r="16" spans="1:12" s="8" customFormat="1" ht="19.5" customHeight="1" x14ac:dyDescent="0.2">
      <c r="A16" s="21" t="s">
        <v>24</v>
      </c>
      <c r="B16" s="22" t="s">
        <v>21</v>
      </c>
      <c r="C16" s="23">
        <v>28</v>
      </c>
      <c r="D16" s="24">
        <v>15</v>
      </c>
      <c r="E16" s="26">
        <v>25</v>
      </c>
      <c r="F16" s="19">
        <f t="shared" si="3"/>
        <v>-3</v>
      </c>
      <c r="G16" s="20" t="str">
        <f t="shared" si="4"/>
        <v>X</v>
      </c>
      <c r="H16" s="12" t="str">
        <f t="shared" si="1"/>
        <v>Con Diferencia</v>
      </c>
      <c r="I16" s="8">
        <f t="shared" si="2"/>
        <v>375</v>
      </c>
      <c r="J16" s="8">
        <v>0</v>
      </c>
    </row>
    <row r="17" spans="1:10" s="8" customFormat="1" ht="19.5" customHeight="1" x14ac:dyDescent="0.2">
      <c r="A17" s="15" t="s">
        <v>25</v>
      </c>
      <c r="B17" s="16" t="s">
        <v>26</v>
      </c>
      <c r="C17" s="17">
        <v>31</v>
      </c>
      <c r="D17" s="18">
        <v>559.32000000000005</v>
      </c>
      <c r="E17" s="26">
        <v>31</v>
      </c>
      <c r="F17" s="19">
        <f t="shared" si="3"/>
        <v>0</v>
      </c>
      <c r="G17" s="20" t="str">
        <f t="shared" si="4"/>
        <v>✓</v>
      </c>
      <c r="H17" s="12" t="str">
        <f t="shared" si="1"/>
        <v>Excelente</v>
      </c>
      <c r="I17" s="8">
        <f t="shared" si="2"/>
        <v>17338.920000000002</v>
      </c>
      <c r="J17" s="8">
        <v>2</v>
      </c>
    </row>
    <row r="18" spans="1:10" s="8" customFormat="1" ht="19.5" customHeight="1" x14ac:dyDescent="0.2">
      <c r="A18" s="21" t="s">
        <v>27</v>
      </c>
      <c r="B18" s="22" t="s">
        <v>26</v>
      </c>
      <c r="C18" s="23">
        <v>25</v>
      </c>
      <c r="D18" s="24">
        <v>150</v>
      </c>
      <c r="E18" s="26">
        <v>25</v>
      </c>
      <c r="F18" s="19">
        <f t="shared" si="3"/>
        <v>0</v>
      </c>
      <c r="G18" s="20" t="str">
        <f t="shared" si="4"/>
        <v>✓</v>
      </c>
      <c r="H18" s="12" t="str">
        <f t="shared" si="1"/>
        <v>Excelente</v>
      </c>
      <c r="I18" s="8">
        <f t="shared" si="2"/>
        <v>3750</v>
      </c>
      <c r="J18" s="8">
        <v>2</v>
      </c>
    </row>
    <row r="19" spans="1:10" s="8" customFormat="1" ht="19.5" customHeight="1" x14ac:dyDescent="0.2">
      <c r="A19" s="15" t="s">
        <v>28</v>
      </c>
      <c r="B19" s="16" t="s">
        <v>26</v>
      </c>
      <c r="C19" s="17">
        <v>51</v>
      </c>
      <c r="D19" s="18">
        <v>150</v>
      </c>
      <c r="E19" s="26">
        <v>51</v>
      </c>
      <c r="F19" s="19">
        <f t="shared" si="3"/>
        <v>0</v>
      </c>
      <c r="G19" s="20" t="str">
        <f t="shared" si="4"/>
        <v>✓</v>
      </c>
      <c r="H19" s="12" t="str">
        <f t="shared" si="1"/>
        <v>Excelente</v>
      </c>
      <c r="I19" s="8">
        <f t="shared" si="2"/>
        <v>7650</v>
      </c>
      <c r="J19" s="8">
        <v>2</v>
      </c>
    </row>
    <row r="20" spans="1:10" s="8" customFormat="1" ht="19.5" customHeight="1" x14ac:dyDescent="0.2">
      <c r="A20" s="21" t="s">
        <v>29</v>
      </c>
      <c r="B20" s="22" t="s">
        <v>30</v>
      </c>
      <c r="C20" s="23">
        <v>98</v>
      </c>
      <c r="D20" s="24">
        <v>21</v>
      </c>
      <c r="E20" s="26">
        <v>98</v>
      </c>
      <c r="F20" s="19">
        <f t="shared" si="3"/>
        <v>0</v>
      </c>
      <c r="G20" s="20" t="str">
        <f t="shared" si="4"/>
        <v>✓</v>
      </c>
      <c r="H20" s="12" t="str">
        <f t="shared" si="1"/>
        <v>Excelente</v>
      </c>
      <c r="I20" s="8">
        <f t="shared" si="2"/>
        <v>2058</v>
      </c>
      <c r="J20" s="8">
        <v>2</v>
      </c>
    </row>
    <row r="21" spans="1:10" s="8" customFormat="1" ht="19.5" customHeight="1" x14ac:dyDescent="0.2">
      <c r="A21" s="15" t="s">
        <v>31</v>
      </c>
      <c r="B21" s="16" t="s">
        <v>5</v>
      </c>
      <c r="C21" s="17">
        <v>22</v>
      </c>
      <c r="D21" s="18">
        <v>432</v>
      </c>
      <c r="E21" s="26">
        <v>22</v>
      </c>
      <c r="F21" s="19">
        <f t="shared" si="3"/>
        <v>0</v>
      </c>
      <c r="G21" s="20" t="str">
        <f t="shared" si="4"/>
        <v>✓</v>
      </c>
      <c r="H21" s="12" t="str">
        <f t="shared" si="1"/>
        <v>Excelente</v>
      </c>
      <c r="I21" s="8">
        <f t="shared" si="2"/>
        <v>9504</v>
      </c>
      <c r="J21" s="8">
        <v>2</v>
      </c>
    </row>
    <row r="22" spans="1:10" s="8" customFormat="1" ht="19.5" customHeight="1" x14ac:dyDescent="0.2">
      <c r="A22" s="21" t="s">
        <v>32</v>
      </c>
      <c r="B22" s="22" t="s">
        <v>5</v>
      </c>
      <c r="C22" s="23">
        <v>43</v>
      </c>
      <c r="D22" s="25">
        <v>21</v>
      </c>
      <c r="E22" s="26">
        <v>43</v>
      </c>
      <c r="F22" s="19">
        <f t="shared" si="3"/>
        <v>0</v>
      </c>
      <c r="G22" s="20" t="str">
        <f t="shared" si="4"/>
        <v>✓</v>
      </c>
      <c r="H22" s="12" t="str">
        <f t="shared" si="1"/>
        <v>Excelente</v>
      </c>
      <c r="I22" s="8">
        <f t="shared" si="2"/>
        <v>903</v>
      </c>
      <c r="J22" s="8">
        <v>2</v>
      </c>
    </row>
    <row r="23" spans="1:10" s="8" customFormat="1" ht="19.5" customHeight="1" x14ac:dyDescent="0.2">
      <c r="A23" s="15" t="s">
        <v>33</v>
      </c>
      <c r="B23" s="16" t="s">
        <v>5</v>
      </c>
      <c r="C23" s="17">
        <v>103</v>
      </c>
      <c r="D23" s="27">
        <v>26</v>
      </c>
      <c r="E23" s="26">
        <v>103</v>
      </c>
      <c r="F23" s="19">
        <f t="shared" si="3"/>
        <v>0</v>
      </c>
      <c r="G23" s="20" t="str">
        <f t="shared" si="4"/>
        <v>✓</v>
      </c>
      <c r="H23" s="12" t="str">
        <f t="shared" si="1"/>
        <v>Excelente</v>
      </c>
      <c r="I23" s="8">
        <f t="shared" si="2"/>
        <v>2678</v>
      </c>
      <c r="J23" s="8">
        <v>2</v>
      </c>
    </row>
    <row r="24" spans="1:10" s="8" customFormat="1" ht="19.5" customHeight="1" x14ac:dyDescent="0.2">
      <c r="A24" s="21" t="s">
        <v>34</v>
      </c>
      <c r="B24" s="22" t="s">
        <v>5</v>
      </c>
      <c r="C24" s="23">
        <v>1</v>
      </c>
      <c r="D24" s="25">
        <v>18</v>
      </c>
      <c r="E24" s="26">
        <v>0</v>
      </c>
      <c r="F24" s="19">
        <f t="shared" si="3"/>
        <v>-1</v>
      </c>
      <c r="G24" s="20" t="str">
        <f t="shared" si="4"/>
        <v>X</v>
      </c>
      <c r="H24" s="12" t="str">
        <f t="shared" si="1"/>
        <v>Con Diferencia</v>
      </c>
      <c r="I24" s="8">
        <f t="shared" si="2"/>
        <v>0</v>
      </c>
      <c r="J24" s="8">
        <v>0</v>
      </c>
    </row>
    <row r="25" spans="1:10" s="8" customFormat="1" ht="19.5" customHeight="1" x14ac:dyDescent="0.2">
      <c r="A25" s="15" t="s">
        <v>35</v>
      </c>
      <c r="B25" s="16" t="s">
        <v>5</v>
      </c>
      <c r="C25" s="17">
        <v>10</v>
      </c>
      <c r="D25" s="27">
        <v>20</v>
      </c>
      <c r="E25" s="26">
        <v>10</v>
      </c>
      <c r="F25" s="19">
        <f t="shared" si="3"/>
        <v>0</v>
      </c>
      <c r="G25" s="20" t="str">
        <f t="shared" si="4"/>
        <v>✓</v>
      </c>
      <c r="H25" s="12" t="str">
        <f t="shared" si="1"/>
        <v>Excelente</v>
      </c>
      <c r="I25" s="8">
        <f t="shared" si="2"/>
        <v>200</v>
      </c>
      <c r="J25" s="8">
        <v>2</v>
      </c>
    </row>
    <row r="26" spans="1:10" s="8" customFormat="1" ht="19.5" customHeight="1" x14ac:dyDescent="0.2">
      <c r="A26" s="21" t="s">
        <v>36</v>
      </c>
      <c r="B26" s="22" t="s">
        <v>5</v>
      </c>
      <c r="C26" s="23">
        <v>30</v>
      </c>
      <c r="D26" s="25">
        <v>332</v>
      </c>
      <c r="E26" s="26">
        <v>30</v>
      </c>
      <c r="F26" s="19">
        <f t="shared" si="3"/>
        <v>0</v>
      </c>
      <c r="G26" s="20" t="str">
        <f t="shared" si="4"/>
        <v>✓</v>
      </c>
      <c r="H26" s="12" t="str">
        <f t="shared" si="1"/>
        <v>Excelente</v>
      </c>
      <c r="I26" s="8">
        <f t="shared" si="2"/>
        <v>9960</v>
      </c>
      <c r="J26" s="8">
        <v>2</v>
      </c>
    </row>
    <row r="27" spans="1:10" s="8" customFormat="1" ht="19.5" x14ac:dyDescent="0.2">
      <c r="A27" s="15" t="s">
        <v>37</v>
      </c>
      <c r="B27" s="16" t="s">
        <v>5</v>
      </c>
      <c r="C27" s="17">
        <v>32</v>
      </c>
      <c r="D27" s="27">
        <v>443</v>
      </c>
      <c r="E27" s="26">
        <v>32</v>
      </c>
      <c r="F27" s="19">
        <f t="shared" si="3"/>
        <v>0</v>
      </c>
      <c r="G27" s="20" t="str">
        <f t="shared" si="4"/>
        <v>✓</v>
      </c>
      <c r="H27" s="12" t="str">
        <f t="shared" si="1"/>
        <v>Excelente</v>
      </c>
      <c r="I27" s="8">
        <f t="shared" si="2"/>
        <v>14176</v>
      </c>
      <c r="J27" s="8">
        <v>2</v>
      </c>
    </row>
    <row r="28" spans="1:10" s="8" customFormat="1" ht="19.5" customHeight="1" x14ac:dyDescent="0.2">
      <c r="A28" s="21" t="s">
        <v>38</v>
      </c>
      <c r="B28" s="22" t="s">
        <v>5</v>
      </c>
      <c r="C28" s="23">
        <v>30</v>
      </c>
      <c r="D28" s="25">
        <v>89</v>
      </c>
      <c r="E28" s="26">
        <v>30</v>
      </c>
      <c r="F28" s="19">
        <f t="shared" si="3"/>
        <v>0</v>
      </c>
      <c r="G28" s="20" t="str">
        <f t="shared" si="4"/>
        <v>✓</v>
      </c>
      <c r="H28" s="12" t="str">
        <f t="shared" si="1"/>
        <v>Excelente</v>
      </c>
      <c r="I28" s="8">
        <f t="shared" si="2"/>
        <v>2670</v>
      </c>
      <c r="J28" s="8">
        <v>2</v>
      </c>
    </row>
    <row r="29" spans="1:10" s="8" customFormat="1" ht="19.5" customHeight="1" x14ac:dyDescent="0.2">
      <c r="A29" s="15" t="s">
        <v>39</v>
      </c>
      <c r="B29" s="16" t="s">
        <v>5</v>
      </c>
      <c r="C29" s="17">
        <v>17</v>
      </c>
      <c r="D29" s="27">
        <v>25</v>
      </c>
      <c r="E29" s="26">
        <v>17</v>
      </c>
      <c r="F29" s="19">
        <f t="shared" si="3"/>
        <v>0</v>
      </c>
      <c r="G29" s="20" t="str">
        <f t="shared" si="4"/>
        <v>✓</v>
      </c>
      <c r="H29" s="12" t="str">
        <f t="shared" si="1"/>
        <v>Excelente</v>
      </c>
      <c r="I29" s="8">
        <f t="shared" si="2"/>
        <v>425</v>
      </c>
      <c r="J29" s="8">
        <v>2</v>
      </c>
    </row>
    <row r="30" spans="1:10" ht="19.5" x14ac:dyDescent="0.2">
      <c r="A30" s="21" t="s">
        <v>40</v>
      </c>
      <c r="B30" s="22" t="s">
        <v>5</v>
      </c>
      <c r="C30" s="23">
        <v>14</v>
      </c>
      <c r="D30" s="25">
        <v>25</v>
      </c>
      <c r="E30" s="28">
        <v>14</v>
      </c>
      <c r="F30" s="19">
        <f t="shared" ref="F30:F52" si="5">+E30-C30</f>
        <v>0</v>
      </c>
      <c r="G30" s="20" t="str">
        <f t="shared" ref="G30:G52" si="6">IF(AND(F30=0),"✓",IF(AND(F30&gt;=0,F30&lt;20000000),"X",IF(AND(F30&lt;=0),"X")))</f>
        <v>✓</v>
      </c>
      <c r="H30" s="12" t="str">
        <f t="shared" si="1"/>
        <v>Excelente</v>
      </c>
      <c r="I30" s="8">
        <f t="shared" si="2"/>
        <v>350</v>
      </c>
      <c r="J30" s="8">
        <v>2</v>
      </c>
    </row>
    <row r="31" spans="1:10" ht="19.5" x14ac:dyDescent="0.2">
      <c r="A31" s="15" t="s">
        <v>41</v>
      </c>
      <c r="B31" s="16" t="s">
        <v>5</v>
      </c>
      <c r="C31" s="17">
        <v>6</v>
      </c>
      <c r="D31" s="27">
        <v>25</v>
      </c>
      <c r="E31" s="28">
        <v>6</v>
      </c>
      <c r="F31" s="19">
        <f t="shared" si="5"/>
        <v>0</v>
      </c>
      <c r="G31" s="20" t="str">
        <f t="shared" si="6"/>
        <v>✓</v>
      </c>
      <c r="H31" s="12" t="str">
        <f t="shared" si="1"/>
        <v>Excelente</v>
      </c>
      <c r="I31" s="8">
        <f t="shared" si="2"/>
        <v>150</v>
      </c>
      <c r="J31" s="8">
        <v>2</v>
      </c>
    </row>
    <row r="32" spans="1:10" ht="19.5" x14ac:dyDescent="0.2">
      <c r="A32" s="21" t="s">
        <v>42</v>
      </c>
      <c r="B32" s="22" t="s">
        <v>5</v>
      </c>
      <c r="C32" s="23">
        <v>13</v>
      </c>
      <c r="D32" s="25">
        <v>25</v>
      </c>
      <c r="E32" s="28">
        <v>13</v>
      </c>
      <c r="F32" s="19">
        <f t="shared" si="5"/>
        <v>0</v>
      </c>
      <c r="G32" s="20" t="str">
        <f t="shared" si="6"/>
        <v>✓</v>
      </c>
      <c r="H32" s="12" t="str">
        <f t="shared" si="1"/>
        <v>Excelente</v>
      </c>
      <c r="I32" s="8">
        <f t="shared" si="2"/>
        <v>325</v>
      </c>
      <c r="J32" s="8">
        <v>2</v>
      </c>
    </row>
    <row r="33" spans="1:10" ht="27" customHeight="1" x14ac:dyDescent="0.2">
      <c r="A33" s="15" t="s">
        <v>43</v>
      </c>
      <c r="B33" s="16" t="s">
        <v>5</v>
      </c>
      <c r="C33" s="17">
        <v>58</v>
      </c>
      <c r="D33" s="27">
        <v>178</v>
      </c>
      <c r="E33" s="28">
        <v>58</v>
      </c>
      <c r="F33" s="19">
        <f t="shared" si="5"/>
        <v>0</v>
      </c>
      <c r="G33" s="20" t="str">
        <f t="shared" si="6"/>
        <v>✓</v>
      </c>
      <c r="H33" s="12" t="str">
        <f t="shared" si="1"/>
        <v>Excelente</v>
      </c>
      <c r="I33" s="8">
        <f t="shared" si="2"/>
        <v>10324</v>
      </c>
      <c r="J33" s="8">
        <v>2</v>
      </c>
    </row>
    <row r="34" spans="1:10" ht="26.25" customHeight="1" x14ac:dyDescent="0.2">
      <c r="A34" s="21" t="s">
        <v>44</v>
      </c>
      <c r="B34" s="22" t="s">
        <v>5</v>
      </c>
      <c r="C34" s="23">
        <v>7</v>
      </c>
      <c r="D34" s="25">
        <v>560</v>
      </c>
      <c r="E34" s="28">
        <v>7</v>
      </c>
      <c r="F34" s="19">
        <f t="shared" si="5"/>
        <v>0</v>
      </c>
      <c r="G34" s="20" t="str">
        <f t="shared" si="6"/>
        <v>✓</v>
      </c>
      <c r="H34" s="12" t="str">
        <f t="shared" si="1"/>
        <v>Excelente</v>
      </c>
      <c r="I34" s="8">
        <f t="shared" si="2"/>
        <v>3920</v>
      </c>
      <c r="J34" s="8">
        <v>2</v>
      </c>
    </row>
    <row r="35" spans="1:10" ht="19.5" x14ac:dyDescent="0.2">
      <c r="A35" s="15" t="s">
        <v>45</v>
      </c>
      <c r="B35" s="16" t="s">
        <v>5</v>
      </c>
      <c r="C35" s="17">
        <v>13</v>
      </c>
      <c r="D35" s="27">
        <v>1059</v>
      </c>
      <c r="E35" s="28">
        <v>13</v>
      </c>
      <c r="F35" s="19">
        <f t="shared" si="5"/>
        <v>0</v>
      </c>
      <c r="G35" s="20" t="str">
        <f t="shared" si="6"/>
        <v>✓</v>
      </c>
      <c r="H35" s="12" t="str">
        <f t="shared" si="1"/>
        <v>Excelente</v>
      </c>
      <c r="I35" s="8">
        <f t="shared" si="2"/>
        <v>13767</v>
      </c>
      <c r="J35" s="8">
        <v>2</v>
      </c>
    </row>
    <row r="36" spans="1:10" ht="19.5" x14ac:dyDescent="0.2">
      <c r="A36" s="21" t="s">
        <v>46</v>
      </c>
      <c r="B36" s="22" t="s">
        <v>5</v>
      </c>
      <c r="C36" s="23">
        <v>43</v>
      </c>
      <c r="D36" s="25">
        <v>1</v>
      </c>
      <c r="E36" s="28">
        <v>43</v>
      </c>
      <c r="F36" s="19">
        <f t="shared" si="5"/>
        <v>0</v>
      </c>
      <c r="G36" s="20" t="str">
        <f t="shared" si="6"/>
        <v>✓</v>
      </c>
      <c r="H36" s="12" t="str">
        <f t="shared" si="1"/>
        <v>Excelente</v>
      </c>
      <c r="I36" s="8">
        <f t="shared" si="2"/>
        <v>43</v>
      </c>
      <c r="J36" s="8">
        <v>2</v>
      </c>
    </row>
    <row r="37" spans="1:10" ht="19.5" x14ac:dyDescent="0.2">
      <c r="A37" s="15" t="s">
        <v>47</v>
      </c>
      <c r="B37" s="16" t="s">
        <v>5</v>
      </c>
      <c r="C37" s="17">
        <v>2000</v>
      </c>
      <c r="D37" s="27">
        <v>2</v>
      </c>
      <c r="E37" s="28">
        <v>2000</v>
      </c>
      <c r="F37" s="19">
        <f t="shared" si="5"/>
        <v>0</v>
      </c>
      <c r="G37" s="20" t="str">
        <f t="shared" si="6"/>
        <v>✓</v>
      </c>
      <c r="H37" s="12" t="str">
        <f t="shared" si="1"/>
        <v>Excelente</v>
      </c>
      <c r="I37" s="8">
        <f t="shared" si="2"/>
        <v>4000</v>
      </c>
      <c r="J37" s="8">
        <v>2</v>
      </c>
    </row>
    <row r="38" spans="1:10" ht="19.5" x14ac:dyDescent="0.2">
      <c r="A38" s="21" t="s">
        <v>48</v>
      </c>
      <c r="B38" s="22" t="s">
        <v>5</v>
      </c>
      <c r="C38" s="23">
        <v>32</v>
      </c>
      <c r="D38" s="25">
        <v>30</v>
      </c>
      <c r="E38" s="28">
        <v>32</v>
      </c>
      <c r="F38" s="19">
        <f t="shared" si="5"/>
        <v>0</v>
      </c>
      <c r="G38" s="20" t="str">
        <f t="shared" si="6"/>
        <v>✓</v>
      </c>
      <c r="H38" s="12" t="str">
        <f t="shared" si="1"/>
        <v>Excelente</v>
      </c>
      <c r="I38" s="8">
        <f t="shared" si="2"/>
        <v>960</v>
      </c>
      <c r="J38" s="8">
        <v>2</v>
      </c>
    </row>
    <row r="39" spans="1:10" ht="19.5" x14ac:dyDescent="0.2">
      <c r="A39" s="15" t="s">
        <v>49</v>
      </c>
      <c r="B39" s="16" t="s">
        <v>5</v>
      </c>
      <c r="C39" s="17">
        <v>44</v>
      </c>
      <c r="D39" s="27">
        <v>2</v>
      </c>
      <c r="E39" s="28">
        <v>43</v>
      </c>
      <c r="F39" s="19">
        <f t="shared" si="5"/>
        <v>-1</v>
      </c>
      <c r="G39" s="20" t="str">
        <f t="shared" si="6"/>
        <v>X</v>
      </c>
      <c r="H39" s="12" t="str">
        <f t="shared" si="1"/>
        <v>Con Diferencia</v>
      </c>
      <c r="I39" s="8">
        <f t="shared" si="2"/>
        <v>86</v>
      </c>
      <c r="J39" s="8">
        <v>0</v>
      </c>
    </row>
    <row r="40" spans="1:10" ht="19.5" x14ac:dyDescent="0.2">
      <c r="A40" s="21" t="s">
        <v>50</v>
      </c>
      <c r="B40" s="22" t="s">
        <v>5</v>
      </c>
      <c r="C40" s="23">
        <v>14</v>
      </c>
      <c r="D40" s="25">
        <v>60</v>
      </c>
      <c r="E40" s="28">
        <v>14</v>
      </c>
      <c r="F40" s="19">
        <f t="shared" si="5"/>
        <v>0</v>
      </c>
      <c r="G40" s="20" t="str">
        <f t="shared" si="6"/>
        <v>✓</v>
      </c>
      <c r="H40" s="12" t="str">
        <f t="shared" si="1"/>
        <v>Excelente</v>
      </c>
      <c r="I40" s="8">
        <f t="shared" si="2"/>
        <v>840</v>
      </c>
      <c r="J40" s="8">
        <v>2</v>
      </c>
    </row>
    <row r="41" spans="1:10" ht="19.5" x14ac:dyDescent="0.2">
      <c r="A41" s="15" t="s">
        <v>51</v>
      </c>
      <c r="B41" s="16" t="s">
        <v>5</v>
      </c>
      <c r="C41" s="17">
        <v>14</v>
      </c>
      <c r="D41" s="27">
        <v>61</v>
      </c>
      <c r="E41" s="28">
        <v>14</v>
      </c>
      <c r="F41" s="19">
        <f t="shared" si="5"/>
        <v>0</v>
      </c>
      <c r="G41" s="20" t="str">
        <f t="shared" si="6"/>
        <v>✓</v>
      </c>
      <c r="H41" s="12" t="str">
        <f t="shared" si="1"/>
        <v>Excelente</v>
      </c>
      <c r="I41" s="8">
        <f t="shared" si="2"/>
        <v>854</v>
      </c>
      <c r="J41" s="8">
        <v>2</v>
      </c>
    </row>
    <row r="42" spans="1:10" ht="19.5" x14ac:dyDescent="0.2">
      <c r="A42" s="21" t="s">
        <v>52</v>
      </c>
      <c r="B42" s="22" t="s">
        <v>5</v>
      </c>
      <c r="C42" s="23">
        <v>2000</v>
      </c>
      <c r="D42" s="25">
        <v>2</v>
      </c>
      <c r="E42" s="28">
        <v>2000</v>
      </c>
      <c r="F42" s="19">
        <f t="shared" si="5"/>
        <v>0</v>
      </c>
      <c r="G42" s="20" t="str">
        <f t="shared" si="6"/>
        <v>✓</v>
      </c>
      <c r="H42" s="12" t="str">
        <f t="shared" si="1"/>
        <v>Excelente</v>
      </c>
      <c r="I42" s="8">
        <f t="shared" si="2"/>
        <v>4000</v>
      </c>
      <c r="J42" s="8">
        <v>2</v>
      </c>
    </row>
    <row r="43" spans="1:10" ht="19.5" x14ac:dyDescent="0.2">
      <c r="A43" s="15" t="s">
        <v>53</v>
      </c>
      <c r="B43" s="16" t="s">
        <v>5</v>
      </c>
      <c r="C43" s="17">
        <v>7</v>
      </c>
      <c r="D43" s="27">
        <v>45</v>
      </c>
      <c r="E43" s="28">
        <v>7</v>
      </c>
      <c r="F43" s="19">
        <f t="shared" si="5"/>
        <v>0</v>
      </c>
      <c r="G43" s="20" t="str">
        <f t="shared" si="6"/>
        <v>✓</v>
      </c>
      <c r="H43" s="12" t="str">
        <f t="shared" si="1"/>
        <v>Excelente</v>
      </c>
      <c r="I43" s="8">
        <f t="shared" si="2"/>
        <v>315</v>
      </c>
      <c r="J43" s="8">
        <v>2</v>
      </c>
    </row>
    <row r="44" spans="1:10" ht="19.5" x14ac:dyDescent="0.2">
      <c r="A44" s="21" t="s">
        <v>54</v>
      </c>
      <c r="B44" s="22" t="s">
        <v>5</v>
      </c>
      <c r="C44" s="23">
        <v>1400</v>
      </c>
      <c r="D44" s="25">
        <v>0.5</v>
      </c>
      <c r="E44" s="28">
        <v>1800</v>
      </c>
      <c r="F44" s="19">
        <f t="shared" si="5"/>
        <v>400</v>
      </c>
      <c r="G44" s="20" t="str">
        <f t="shared" si="6"/>
        <v>X</v>
      </c>
      <c r="H44" s="12" t="str">
        <f t="shared" si="1"/>
        <v>Con Diferencia</v>
      </c>
      <c r="I44" s="8">
        <f t="shared" si="2"/>
        <v>900</v>
      </c>
      <c r="J44" s="8">
        <v>0</v>
      </c>
    </row>
    <row r="45" spans="1:10" ht="19.5" x14ac:dyDescent="0.2">
      <c r="A45" s="15" t="s">
        <v>55</v>
      </c>
      <c r="B45" s="16" t="s">
        <v>5</v>
      </c>
      <c r="C45" s="17">
        <v>2</v>
      </c>
      <c r="D45" s="27">
        <v>1</v>
      </c>
      <c r="E45" s="28">
        <v>3</v>
      </c>
      <c r="F45" s="19">
        <f t="shared" si="5"/>
        <v>1</v>
      </c>
      <c r="G45" s="20" t="str">
        <f t="shared" si="6"/>
        <v>X</v>
      </c>
      <c r="H45" s="12" t="str">
        <f t="shared" si="1"/>
        <v>Con Diferencia</v>
      </c>
      <c r="I45" s="8">
        <f t="shared" si="2"/>
        <v>3</v>
      </c>
      <c r="J45" s="8">
        <v>0</v>
      </c>
    </row>
    <row r="46" spans="1:10" ht="19.5" x14ac:dyDescent="0.2">
      <c r="A46" s="21" t="s">
        <v>56</v>
      </c>
      <c r="B46" s="22" t="s">
        <v>5</v>
      </c>
      <c r="C46" s="23">
        <v>4000</v>
      </c>
      <c r="D46" s="25">
        <v>2</v>
      </c>
      <c r="E46" s="28">
        <v>4000</v>
      </c>
      <c r="F46" s="19">
        <f t="shared" si="5"/>
        <v>0</v>
      </c>
      <c r="G46" s="20" t="str">
        <f t="shared" si="6"/>
        <v>✓</v>
      </c>
      <c r="H46" s="12" t="str">
        <f t="shared" si="1"/>
        <v>Excelente</v>
      </c>
      <c r="I46" s="8">
        <f t="shared" si="2"/>
        <v>8000</v>
      </c>
      <c r="J46" s="8">
        <v>2</v>
      </c>
    </row>
    <row r="47" spans="1:10" ht="19.5" x14ac:dyDescent="0.2">
      <c r="A47" s="15" t="s">
        <v>57</v>
      </c>
      <c r="B47" s="16" t="s">
        <v>5</v>
      </c>
      <c r="C47" s="17">
        <v>800</v>
      </c>
      <c r="D47" s="27">
        <v>1</v>
      </c>
      <c r="E47" s="28">
        <v>800</v>
      </c>
      <c r="F47" s="19">
        <f t="shared" si="5"/>
        <v>0</v>
      </c>
      <c r="G47" s="20" t="str">
        <f t="shared" si="6"/>
        <v>✓</v>
      </c>
      <c r="H47" s="12" t="str">
        <f t="shared" si="1"/>
        <v>Excelente</v>
      </c>
      <c r="I47" s="8">
        <f t="shared" si="2"/>
        <v>800</v>
      </c>
      <c r="J47" s="8">
        <v>2</v>
      </c>
    </row>
    <row r="48" spans="1:10" ht="19.5" x14ac:dyDescent="0.2">
      <c r="A48" s="21" t="s">
        <v>58</v>
      </c>
      <c r="B48" s="22" t="s">
        <v>5</v>
      </c>
      <c r="C48" s="23">
        <v>10200</v>
      </c>
      <c r="D48" s="25">
        <v>1</v>
      </c>
      <c r="E48" s="28">
        <v>10200</v>
      </c>
      <c r="F48" s="19">
        <f t="shared" si="5"/>
        <v>0</v>
      </c>
      <c r="G48" s="20" t="str">
        <f t="shared" si="6"/>
        <v>✓</v>
      </c>
      <c r="H48" s="12" t="str">
        <f t="shared" si="1"/>
        <v>Excelente</v>
      </c>
      <c r="I48" s="8">
        <f t="shared" si="2"/>
        <v>10200</v>
      </c>
      <c r="J48" s="8">
        <v>2</v>
      </c>
    </row>
    <row r="49" spans="1:10" ht="19.5" x14ac:dyDescent="0.2">
      <c r="A49" s="15" t="s">
        <v>59</v>
      </c>
      <c r="B49" s="16" t="s">
        <v>5</v>
      </c>
      <c r="C49" s="17">
        <v>800</v>
      </c>
      <c r="D49" s="27">
        <v>1</v>
      </c>
      <c r="E49" s="28">
        <v>800</v>
      </c>
      <c r="F49" s="19">
        <f t="shared" si="5"/>
        <v>0</v>
      </c>
      <c r="G49" s="20" t="str">
        <f t="shared" si="6"/>
        <v>✓</v>
      </c>
      <c r="H49" s="12" t="str">
        <f t="shared" si="1"/>
        <v>Excelente</v>
      </c>
      <c r="I49" s="8">
        <f t="shared" si="2"/>
        <v>800</v>
      </c>
      <c r="J49" s="8">
        <v>2</v>
      </c>
    </row>
    <row r="50" spans="1:10" ht="19.5" x14ac:dyDescent="0.2">
      <c r="A50" s="21" t="s">
        <v>60</v>
      </c>
      <c r="B50" s="22" t="s">
        <v>5</v>
      </c>
      <c r="C50" s="23">
        <v>20000</v>
      </c>
      <c r="D50" s="25">
        <v>1</v>
      </c>
      <c r="E50" s="28">
        <v>20000</v>
      </c>
      <c r="F50" s="19">
        <f t="shared" si="5"/>
        <v>0</v>
      </c>
      <c r="G50" s="20" t="str">
        <f t="shared" si="6"/>
        <v>✓</v>
      </c>
      <c r="H50" s="12" t="str">
        <f t="shared" si="1"/>
        <v>Excelente</v>
      </c>
      <c r="I50" s="8">
        <f t="shared" si="2"/>
        <v>20000</v>
      </c>
      <c r="J50" s="8">
        <v>2</v>
      </c>
    </row>
    <row r="51" spans="1:10" ht="19.5" x14ac:dyDescent="0.2">
      <c r="A51" s="15" t="s">
        <v>61</v>
      </c>
      <c r="B51" s="16" t="s">
        <v>5</v>
      </c>
      <c r="C51" s="17">
        <v>400</v>
      </c>
      <c r="D51" s="27">
        <v>1</v>
      </c>
      <c r="E51" s="28">
        <v>400</v>
      </c>
      <c r="F51" s="19">
        <f t="shared" si="5"/>
        <v>0</v>
      </c>
      <c r="G51" s="20" t="str">
        <f t="shared" si="6"/>
        <v>✓</v>
      </c>
      <c r="H51" s="12" t="str">
        <f t="shared" si="1"/>
        <v>Excelente</v>
      </c>
      <c r="I51" s="8">
        <f t="shared" si="2"/>
        <v>400</v>
      </c>
      <c r="J51" s="8">
        <v>2</v>
      </c>
    </row>
    <row r="52" spans="1:10" ht="19.5" x14ac:dyDescent="0.2">
      <c r="A52" s="21" t="s">
        <v>62</v>
      </c>
      <c r="B52" s="22" t="s">
        <v>5</v>
      </c>
      <c r="C52" s="23">
        <v>1700</v>
      </c>
      <c r="D52" s="25">
        <v>1</v>
      </c>
      <c r="E52" s="28">
        <v>1700</v>
      </c>
      <c r="F52" s="19">
        <f t="shared" si="5"/>
        <v>0</v>
      </c>
      <c r="G52" s="20" t="str">
        <f t="shared" si="6"/>
        <v>✓</v>
      </c>
      <c r="H52" s="12" t="str">
        <f t="shared" si="1"/>
        <v>Excelente</v>
      </c>
      <c r="I52" s="8">
        <f t="shared" si="2"/>
        <v>1700</v>
      </c>
      <c r="J52" s="8">
        <v>2</v>
      </c>
    </row>
  </sheetData>
  <autoFilter ref="H2:H1004"/>
  <mergeCells count="3">
    <mergeCell ref="F1:G1"/>
    <mergeCell ref="A1:E1"/>
    <mergeCell ref="F2:G2"/>
  </mergeCells>
  <conditionalFormatting sqref="H3:H52">
    <cfRule type="containsText" dxfId="7" priority="1" operator="containsText" text="Contar">
      <formula>NOT(ISERROR(SEARCH("Contar",H3)))</formula>
    </cfRule>
    <cfRule type="containsText" dxfId="6" priority="2" operator="containsText" text="Contar">
      <formula>NOT(ISERROR(SEARCH("Contar",H3)))</formula>
    </cfRule>
    <cfRule type="containsText" dxfId="5" priority="3" operator="containsText" text="Con Diferencia">
      <formula>NOT(ISERROR(SEARCH("Con Diferencia",H3)))</formula>
    </cfRule>
    <cfRule type="containsText" dxfId="4" priority="4" operator="containsText" text="Revisar">
      <formula>NOT(ISERROR(SEARCH("Revisar",H3)))</formula>
    </cfRule>
    <cfRule type="containsText" dxfId="3" priority="8" operator="containsText" text="Recontar">
      <formula>NOT(ISERROR(SEARCH("Recontar",H3)))</formula>
    </cfRule>
  </conditionalFormatting>
  <conditionalFormatting sqref="H3:H52">
    <cfRule type="containsText" dxfId="2" priority="5" operator="containsText" text="Excelente">
      <formula>NOT(ISERROR(SEARCH("Excelente",H3)))</formula>
    </cfRule>
    <cfRule type="containsText" dxfId="1" priority="7" operator="containsText" text="Recontar">
      <formula>NOT(ISERROR(SEARCH("Recontar",H3)))</formula>
    </cfRule>
  </conditionalFormatting>
  <conditionalFormatting sqref="A3:H29 F30:H52 H4:H52">
    <cfRule type="containsText" dxfId="0" priority="6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&amp;"Arial,Negrita"&amp;14INVENTARIO FISICO
03, 04 Y 05 DE JULIO DEL 201 7
Division de Aprovisionamiento y Almacenaje&amp;R&amp;D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2017-08-10T14:50:34Z</cp:lastPrinted>
  <dcterms:created xsi:type="dcterms:W3CDTF">2017-06-30T05:22:46Z</dcterms:created>
  <dcterms:modified xsi:type="dcterms:W3CDTF">2017-08-10T14:50:40Z</dcterms:modified>
  <dc:language>es-DO</dc:language>
</cp:coreProperties>
</file>