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Hoja1!$H$2:$H$1006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3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G77" i="1" l="1"/>
  <c r="H77" i="1"/>
  <c r="G61" i="1"/>
  <c r="H61" i="1"/>
  <c r="G80" i="1"/>
  <c r="H80" i="1"/>
  <c r="G68" i="1"/>
  <c r="H68" i="1"/>
  <c r="G87" i="1"/>
  <c r="H87" i="1"/>
  <c r="G83" i="1"/>
  <c r="H83" i="1"/>
  <c r="G79" i="1"/>
  <c r="H79" i="1"/>
  <c r="G75" i="1"/>
  <c r="H75" i="1"/>
  <c r="G71" i="1"/>
  <c r="H71" i="1"/>
  <c r="G67" i="1"/>
  <c r="H67" i="1"/>
  <c r="G63" i="1"/>
  <c r="H63" i="1"/>
  <c r="G59" i="1"/>
  <c r="H59" i="1"/>
  <c r="G55" i="1"/>
  <c r="H55" i="1"/>
  <c r="G85" i="1"/>
  <c r="H85" i="1"/>
  <c r="G73" i="1"/>
  <c r="H73" i="1"/>
  <c r="G53" i="1"/>
  <c r="H53" i="1"/>
  <c r="G84" i="1"/>
  <c r="H84" i="1"/>
  <c r="G72" i="1"/>
  <c r="H72" i="1"/>
  <c r="G64" i="1"/>
  <c r="H64" i="1"/>
  <c r="G56" i="1"/>
  <c r="H56" i="1"/>
  <c r="G86" i="1"/>
  <c r="H86" i="1"/>
  <c r="G82" i="1"/>
  <c r="H82" i="1"/>
  <c r="G78" i="1"/>
  <c r="H78" i="1"/>
  <c r="G74" i="1"/>
  <c r="H74" i="1"/>
  <c r="G70" i="1"/>
  <c r="H70" i="1"/>
  <c r="G66" i="1"/>
  <c r="H66" i="1"/>
  <c r="G62" i="1"/>
  <c r="H62" i="1"/>
  <c r="G58" i="1"/>
  <c r="H58" i="1"/>
  <c r="G54" i="1"/>
  <c r="H54" i="1"/>
  <c r="G65" i="1"/>
  <c r="H65" i="1"/>
  <c r="G81" i="1"/>
  <c r="H81" i="1"/>
  <c r="G69" i="1"/>
  <c r="H69" i="1"/>
  <c r="G57" i="1"/>
  <c r="H57" i="1"/>
  <c r="G76" i="1"/>
  <c r="H76" i="1"/>
  <c r="G60" i="1"/>
  <c r="H60" i="1"/>
  <c r="H1" i="1"/>
  <c r="F30" i="1"/>
  <c r="F31" i="1"/>
  <c r="F32" i="1"/>
  <c r="F33" i="1"/>
  <c r="F34" i="1"/>
  <c r="F35" i="1"/>
  <c r="F36" i="1"/>
  <c r="F37" i="1"/>
  <c r="H37" i="1" s="1"/>
  <c r="F38" i="1"/>
  <c r="H38" i="1" s="1"/>
  <c r="F39" i="1"/>
  <c r="H39" i="1" s="1"/>
  <c r="F40" i="1"/>
  <c r="F41" i="1"/>
  <c r="H41" i="1" s="1"/>
  <c r="F42" i="1"/>
  <c r="F43" i="1"/>
  <c r="F44" i="1"/>
  <c r="F45" i="1"/>
  <c r="F46" i="1"/>
  <c r="F47" i="1"/>
  <c r="F48" i="1"/>
  <c r="F49" i="1"/>
  <c r="F50" i="1"/>
  <c r="F51" i="1"/>
  <c r="F52" i="1"/>
  <c r="G44" i="1" l="1"/>
  <c r="H44" i="1"/>
  <c r="G32" i="1"/>
  <c r="H32" i="1"/>
  <c r="G51" i="1"/>
  <c r="H51" i="1"/>
  <c r="G43" i="1"/>
  <c r="H43" i="1"/>
  <c r="G35" i="1"/>
  <c r="H35" i="1"/>
  <c r="G50" i="1"/>
  <c r="H50" i="1"/>
  <c r="G46" i="1"/>
  <c r="H46" i="1"/>
  <c r="G42" i="1"/>
  <c r="H42" i="1"/>
  <c r="G34" i="1"/>
  <c r="H34" i="1"/>
  <c r="G30" i="1"/>
  <c r="H30" i="1"/>
  <c r="G52" i="1"/>
  <c r="H52" i="1"/>
  <c r="G47" i="1"/>
  <c r="H47" i="1"/>
  <c r="G49" i="1"/>
  <c r="H49" i="1"/>
  <c r="G45" i="1"/>
  <c r="H45" i="1"/>
  <c r="G33" i="1"/>
  <c r="H33" i="1"/>
  <c r="G40" i="1"/>
  <c r="H40" i="1"/>
  <c r="G48" i="1"/>
  <c r="H48" i="1"/>
  <c r="G36" i="1"/>
  <c r="H36" i="1"/>
  <c r="G31" i="1"/>
  <c r="H31" i="1"/>
  <c r="G41" i="1"/>
  <c r="G39" i="1"/>
  <c r="G37" i="1"/>
  <c r="G38" i="1"/>
  <c r="F7" i="1" l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G12" i="1" l="1"/>
  <c r="G29" i="1"/>
  <c r="G27" i="1"/>
  <c r="G26" i="1"/>
  <c r="G25" i="1"/>
  <c r="G24" i="1"/>
  <c r="G23" i="1"/>
  <c r="G22" i="1"/>
  <c r="G21" i="1"/>
  <c r="G19" i="1"/>
  <c r="G17" i="1"/>
  <c r="G15" i="1"/>
  <c r="G14" i="1"/>
  <c r="G13" i="1"/>
  <c r="G11" i="1"/>
  <c r="G7" i="1"/>
  <c r="G28" i="1"/>
  <c r="G20" i="1"/>
  <c r="G18" i="1"/>
  <c r="G10" i="1"/>
  <c r="G16" i="1"/>
  <c r="G8" i="1"/>
  <c r="G9" i="1"/>
  <c r="F6" i="1" l="1"/>
  <c r="H6" i="1" s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<sst xmlns="http://schemas.openxmlformats.org/spreadsheetml/2006/main" count="178" uniqueCount="96">
  <si>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</si>
  <si>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</si>
  <si>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</si>
  <si>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</si>
  <si>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</si>
  <si>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</si>
  <si>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</si>
  <si>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</si>
  <si>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ROLLO (S)</t>
  </si>
  <si>
    <t>Categoria :  PLOMERIA</t>
  </si>
  <si>
    <t>2615 -  VALVULA (S) DE ENTRADA Y SALIDA, INCLUYE PALANCA Y BOLLA</t>
  </si>
  <si>
    <t>JUEGO (S)</t>
  </si>
  <si>
    <t>658 -  TEFLON DE 3/4"</t>
  </si>
  <si>
    <t>164 -  ADAPTADOR (ES) HEMBRA PVC DE 1 ½"</t>
  </si>
  <si>
    <t>165 -  ADAPTADOR (ES) HEMBRA PVC DE 1"</t>
  </si>
  <si>
    <t>166 -  ADAPTADOR (ES) HEMBRA PVC DE ½"</t>
  </si>
  <si>
    <t>167 -  ADAPTADOR (ES) HEMBRA PVC DE 3/4"</t>
  </si>
  <si>
    <t>169 -  ADAPTADOR (ES) MACHO PVC DE 1 ½"</t>
  </si>
  <si>
    <t>170 -  ADAPTADOR (ES) MACHO PVC DE ½"</t>
  </si>
  <si>
    <t>171 -  ADAPTADOR (ES) MACHO PVC DE 3/4"</t>
  </si>
  <si>
    <t>172 -  BALANCIN (ES) PARA INODORO</t>
  </si>
  <si>
    <t>173 -  BOQUILLA (S) PVC PARA FREGADERO</t>
  </si>
  <si>
    <t>175 -  CODO (S) HG DE 1", TIPO NIPLE</t>
  </si>
  <si>
    <t>177 -  CODO (S) HG DE 3/4", TIPO NIPLE</t>
  </si>
  <si>
    <t>178 -  CODO (S) PVC DE 1"</t>
  </si>
  <si>
    <t>179 -  CODO (S) PVC DE 3/4"</t>
  </si>
  <si>
    <t>182 -  COUPLING PVC DE ½"</t>
  </si>
  <si>
    <t>184 -  DESTUPIDOR (ES) PARA DRENAJE</t>
  </si>
  <si>
    <t>187 -  FLUXOMETRO (S) PARA ORINAL (PEQUEÑO)</t>
  </si>
  <si>
    <t>188 -  JUNTA (S) DE CERA PARA PLOMERIA</t>
  </si>
  <si>
    <t>190 -  LLAVE (S) BOLA HG DE ½"</t>
  </si>
  <si>
    <t>191 -  LLAVE (S) BOLA HG DE 1 ½"</t>
  </si>
  <si>
    <t>192 -  LLAVE (S) BOLA HG DE 1"</t>
  </si>
  <si>
    <t>195 -  MANGUERA (S) FLEXIBLE PARA INODORO</t>
  </si>
  <si>
    <t>197 -  NIPLE HG DE 3/8" X 3"</t>
  </si>
  <si>
    <t>198 -  PALOMETA (S) PARA LAVAMANOS</t>
  </si>
  <si>
    <t>199 -  REDUCCION (ES) PVC DE 1" A 3/4"</t>
  </si>
  <si>
    <t>202 -  REDUCCION (ES) PVC DE 2" A 1 ½"</t>
  </si>
  <si>
    <t>203 -  REDUCCION (ES) PVC DE 2" A 3"</t>
  </si>
  <si>
    <t>204 -  REDUCCION (ES) PVC DE 1" A 1 ½"</t>
  </si>
  <si>
    <t>205 -  SIFON (ES) PVC DE 1 ½"</t>
  </si>
  <si>
    <t>207 -  SILICON (ES) NEGRO</t>
  </si>
  <si>
    <t>208 -  TAPON (ES) HEMBRA HG DE ½", CIEGO</t>
  </si>
  <si>
    <t>209 -  TAPON (ES) MACHO HG DE ½"</t>
  </si>
  <si>
    <t>210 -  TEE PVC DE 1 ½"</t>
  </si>
  <si>
    <t>298 -  CODO (S) PVC DE 1 ½"</t>
  </si>
  <si>
    <t>312 -  CHEQUE (S) HORIZONTAL HG DE 2"</t>
  </si>
  <si>
    <t>320 -  LLAVE (S) ANGULAR DE 3/8" X 3/8", UNA SALIDA</t>
  </si>
  <si>
    <t>321 -  LLAVE (S) ANGULAR DE 3/8" X 3/8" X 3/8", DOBLE</t>
  </si>
  <si>
    <t>325 -  NIPLE HG DE 3/8" X 2"</t>
  </si>
  <si>
    <t>335 -  PERA PARA INODORO</t>
  </si>
  <si>
    <t>344 -  TAPON (ES) HEMBRA HG DE 3/4", CIEGO</t>
  </si>
  <si>
    <t>345 -  TAPON (ES) HEMBRA HG DE 3/8"</t>
  </si>
  <si>
    <t>349 -  TAPON (ES) MACHO HG DE 3/4"</t>
  </si>
  <si>
    <t>352 -  TEE PVC DE 3" X 3"</t>
  </si>
  <si>
    <t>355 -  CODO (S) HG DE 3/4"</t>
  </si>
  <si>
    <t>356 -  CODO (S) HG DE 1"</t>
  </si>
  <si>
    <t>358 -  TAPON (ES) HEMBRA HG DE 1", CIEGO</t>
  </si>
  <si>
    <t>360 -  TEE HG DE ½"</t>
  </si>
  <si>
    <t>362 -  TEE HG DE 1/4"</t>
  </si>
  <si>
    <t>363 -  REDUCCION (ES) HG DE ½" A 1/4" (BUSHING)</t>
  </si>
  <si>
    <t>364 -  REDUCCION (ES) HG DE 3/8" A 1/4" (BUSHING)</t>
  </si>
  <si>
    <t>365 -  REDUCCION (ES) HG DE ½" A 3/8" (BUSHING)</t>
  </si>
  <si>
    <t>366 -  NIPLE HG DE 3/4" X 2"</t>
  </si>
  <si>
    <t>370 -  DUCHA (S)</t>
  </si>
  <si>
    <t>372 -  TAPON (ES) PVC DE 1"</t>
  </si>
  <si>
    <t>373 -  TAPON (ES) PVC DE 1 ½"</t>
  </si>
  <si>
    <t>374 -  REJILLA (S) PARA PISO DE 3"</t>
  </si>
  <si>
    <t>381 -  REDUCCION (ES) PVC DE 1" A ½"</t>
  </si>
  <si>
    <t>384 -  MANOMETRO (S)</t>
  </si>
  <si>
    <t>385 -  TEE PVC DE 3/4"</t>
  </si>
  <si>
    <t>386 -  TAPON (ES) PVC DE ½"</t>
  </si>
  <si>
    <t>387 -  TAPON (ES) PVC DE 3/4"</t>
  </si>
  <si>
    <t>388 -  TAPON (ES) PVC DE 2"</t>
  </si>
  <si>
    <t>390 -  TAPON (ES) PVC DE 3"</t>
  </si>
  <si>
    <t>391 -  TEE PVC DE 1"</t>
  </si>
  <si>
    <t>396 -  TEE PVC DE 4" X 4"</t>
  </si>
  <si>
    <t>398 -  CONTROL (ES) DE AIRE</t>
  </si>
  <si>
    <t>403 -  KIT DE AIRE</t>
  </si>
  <si>
    <t>638 -  BOQUILLA (S) PVC PARA LAVAMANO 1 1/4"</t>
  </si>
  <si>
    <t>642 -  CODO (S) PVC DE 4" X 90</t>
  </si>
  <si>
    <t>643 -  COLA EXTENSION PVC DE 6" X 1 1/4"</t>
  </si>
  <si>
    <t>648 -  MEZCLADORA (S) PARA FREGADERO</t>
  </si>
  <si>
    <t>655 -  TEE PVC DE ½" X ½"</t>
  </si>
  <si>
    <t>660 -  TUBO (S) PVC SDR-26 DE 4" X 19"</t>
  </si>
  <si>
    <t>783 -  LLAVE (S) PARA LAVAMANOS</t>
  </si>
  <si>
    <t>1113 -  CODO (S) PVC DE ½"</t>
  </si>
  <si>
    <t>1165 -  VALVULA PARA CISTERNA 3/4</t>
  </si>
  <si>
    <t>1167 -  TUBO (S) PVC SCH-40 DE 3/4 DE PRESION</t>
  </si>
  <si>
    <t>1338 -  CEMENTO TANGIT (1/4)</t>
  </si>
  <si>
    <t>1464 -  MEZCLADORA (S) PARA LAVAMANO DOBLE DE 4"</t>
  </si>
  <si>
    <t>2561 -  SIFON (ES) PVC DE 1 1/4"</t>
  </si>
  <si>
    <t>3412 -  PERA (S) "TOTO"</t>
  </si>
  <si>
    <t>3413 -  TAPA (S) REDONDA (S), COLOR BLANCO, PARA INODORO</t>
  </si>
  <si>
    <t>3414 -  TAPA (S) ELONGADA, COLOR BLANCO, PARA INODORO</t>
  </si>
  <si>
    <t>3415 -  VALVULA (S) PARA CISTERNA 1/2"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</si>
</sst>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9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4"/>
      <name val="Courier New"/>
      <family val="3"/>
    </font>
    <font>
      <sz val="10"/>
      <name val="Tahoma"/>
      <family val="2"/>
      <charset val="1"/>
    </font>
    <font>
      <sz val="10"/>
      <name val="Tahoma"/>
      <family val="2"/>
    </font>
    <font>
      <b/>
      <sz val="10"/>
      <name val="Tahoma"/>
      <family val="2"/>
    </font>
    <font>
      <b/>
      <sz val="10"/>
      <name val="Agency FB"/>
      <family val="2"/>
      <charset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4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166" fontId="2" fillId="5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0" fontId="8" fillId="0" borderId="0" xfId="0" applyFont="1"/>
    <xf numFmtId="164" fontId="8" fillId="0" borderId="0" xfId="0" applyNumberFormat="1" applyFont="1"/>
    <xf numFmtId="0" fontId="10" fillId="0" borderId="0" xfId="0" applyFont="1" applyAlignment="1">
      <alignment horizontal="center"/>
    </xf>
    <xf numFmtId="1" fontId="12" fillId="0" borderId="0" xfId="0" applyNumberFormat="1" applyFont="1"/>
    <xf numFmtId="1" fontId="11" fillId="0" borderId="0" xfId="0" applyNumberFormat="1" applyFont="1"/>
    <xf numFmtId="0" fontId="8" fillId="0" borderId="0" xfId="0" applyFont="1" applyAlignment="1">
      <alignment vertical="center"/>
    </xf>
    <xf numFmtId="0" fontId="8" fillId="0" borderId="0" xfId="0" applyFont="1" applyBorder="1"/>
    <xf numFmtId="3" fontId="7" fillId="0" borderId="0" xfId="0" applyNumberFormat="1" applyFont="1"/>
    <xf numFmtId="3" fontId="9" fillId="0" borderId="0" xfId="0" applyNumberFormat="1" applyFont="1"/>
    <xf numFmtId="3" fontId="3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3" fontId="9" fillId="0" borderId="0" xfId="0" applyNumberFormat="1" applyFont="1" applyBorder="1"/>
    <xf numFmtId="164" fontId="8" fillId="0" borderId="0" xfId="0" applyNumberFormat="1" applyFont="1" applyBorder="1"/>
    <xf numFmtId="1" fontId="12" fillId="0" borderId="0" xfId="0" applyNumberFormat="1" applyFont="1" applyBorder="1"/>
    <xf numFmtId="0" fontId="10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3" fontId="13" fillId="0" borderId="4" xfId="0" applyNumberFormat="1" applyFont="1" applyBorder="1" applyAlignment="1">
      <alignment horizontal="left" vertical="center"/>
    </xf>
    <xf numFmtId="3" fontId="14" fillId="6" borderId="6" xfId="0" applyNumberFormat="1" applyFont="1" applyFill="1" applyBorder="1" applyAlignment="1" applyProtection="1">
      <alignment horizontal="left" vertical="center" wrapText="1"/>
    </xf>
    <xf numFmtId="3" fontId="14" fillId="6" borderId="6" xfId="0" applyNumberFormat="1" applyFont="1" applyFill="1" applyBorder="1" applyAlignment="1" applyProtection="1">
      <alignment horizontal="center" vertical="center" wrapText="1"/>
    </xf>
    <xf numFmtId="3" fontId="14" fillId="6" borderId="6" xfId="0" applyNumberFormat="1" applyFont="1" applyFill="1" applyBorder="1" applyAlignment="1" applyProtection="1">
      <alignment horizontal="right" vertical="center" wrapText="1"/>
    </xf>
    <xf numFmtId="3" fontId="16" fillId="0" borderId="3" xfId="0" applyNumberFormat="1" applyFont="1" applyBorder="1" applyAlignment="1">
      <alignment vertical="center"/>
    </xf>
    <xf numFmtId="3" fontId="17" fillId="0" borderId="4" xfId="0" applyNumberFormat="1" applyFont="1" applyBorder="1" applyAlignment="1">
      <alignment horizontal="center" vertical="center"/>
    </xf>
    <xf numFmtId="3" fontId="14" fillId="7" borderId="6" xfId="0" applyNumberFormat="1" applyFont="1" applyFill="1" applyBorder="1" applyAlignment="1" applyProtection="1">
      <alignment horizontal="left" vertical="center" wrapText="1"/>
    </xf>
    <xf numFmtId="3" fontId="14" fillId="7" borderId="6" xfId="0" applyNumberFormat="1" applyFont="1" applyFill="1" applyBorder="1" applyAlignment="1" applyProtection="1">
      <alignment horizontal="center" vertical="center" wrapText="1"/>
    </xf>
    <xf numFmtId="3" fontId="14" fillId="7" borderId="6" xfId="0" applyNumberFormat="1" applyFont="1" applyFill="1" applyBorder="1" applyAlignment="1" applyProtection="1">
      <alignment horizontal="right" vertical="center" wrapText="1"/>
    </xf>
    <xf numFmtId="3" fontId="15" fillId="0" borderId="1" xfId="0" applyNumberFormat="1" applyFont="1" applyBorder="1" applyAlignment="1">
      <alignment vertical="center"/>
    </xf>
    <xf numFmtId="3" fontId="18" fillId="0" borderId="1" xfId="0" applyNumberFormat="1" applyFont="1" applyBorder="1" applyAlignment="1">
      <alignment vertical="center"/>
    </xf>
    <xf numFmtId="0" fontId="6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91"/>
  <sheetViews>
    <sheetView tabSelected="1" topLeftCell="A67" zoomScaleNormal="100" workbookViewId="0">
      <selection activeCell="J80" sqref="J80"/>
    </sheetView>
  </sheetViews>
  <sheetFormatPr defaultColWidth="9" defaultRowHeight="15.75" x14ac:dyDescent="0.25"/>
  <cols>
    <col min="1" max="1" width="55.75" bestFit="1" customWidth="1"/>
    <col min="2" max="2" width="12.25" customWidth="1"/>
    <col min="3" max="3" width="8.75" style="17" hidden="1" customWidth="1"/>
    <col min="4" max="4" width="8.75" style="1" hidden="1" customWidth="1"/>
    <col min="5" max="5" width="10.375" style="1" customWidth="1"/>
    <col min="6" max="6" width="6.875" style="14" hidden="1" customWidth="1"/>
    <col min="7" max="7" width="4.5" style="9" hidden="1" customWidth="1"/>
    <col min="8" max="8" width="20.5" style="2" hidden="1" customWidth="1"/>
    <col min="9" max="9" width="14.375" style="3" hidden="1" customWidth="1"/>
    <col min="10" max="10" width="9.625" customWidth="1"/>
    <col min="11" max="11" width="9" customWidth="1"/>
    <col min="12" max="1026" width="9.75"/>
  </cols>
  <sheetData>
    <row r="1" spans="1:12" ht="24.6" customHeight="1" x14ac:dyDescent="0.2">
      <c r="A1" s="38" t="s">
        <v>9</v>
      </c>
      <c r="B1" s="38"/>
      <c r="C1" s="38"/>
      <c r="D1" s="38"/>
      <c r="E1" s="38"/>
      <c r="F1" s="37"/>
      <c r="G1" s="37"/>
      <c r="H1" s="7">
        <f>SUM(I3:I87)</f>
        <v>304463.17099999997</v>
      </c>
      <c r="I1"/>
    </row>
    <row r="2" spans="1:12" ht="17.649999999999999" customHeight="1" x14ac:dyDescent="0.25">
      <c r="A2" s="4" t="s">
        <v>0</v>
      </c>
      <c r="B2" s="4" t="s">
        <v>6</v>
      </c>
      <c r="C2" s="19" t="s">
        <v>1</v>
      </c>
      <c r="D2" s="5" t="s">
        <v>7</v>
      </c>
      <c r="E2" s="5" t="s">
        <v>2</v>
      </c>
      <c r="F2" s="39" t="s">
        <v>3</v>
      </c>
      <c r="G2" s="39"/>
      <c r="H2" s="6" t="s">
        <v>4</v>
      </c>
      <c r="I2"/>
    </row>
    <row r="3" spans="1:12" s="8" customFormat="1" ht="19.5" customHeight="1" x14ac:dyDescent="0.2">
      <c r="A3" s="27" t="s">
        <v>10</v>
      </c>
      <c r="B3" s="28" t="s">
        <v>11</v>
      </c>
      <c r="C3" s="29">
        <v>41</v>
      </c>
      <c r="D3" s="29">
        <v>296.61</v>
      </c>
      <c r="E3" s="35">
        <v>41</v>
      </c>
      <c r="F3" s="30">
        <f>+E3-C3</f>
        <v>0</v>
      </c>
      <c r="G3" s="31" t="str">
        <f>IF(AND(F3=0),"✓",IF(AND(F3&gt;=0,F3&lt;20000000),"X",IF(AND(F3&lt;=0),"X")))</f>
        <v>✓</v>
      </c>
      <c r="H3" s="26" t="str">
        <f>IF(AND(F3=0),"Excelente",IF(AND(F3&gt;=1,F3&lt;200000000),"Con Diferencia",IF(AND(F3&lt;0),"Con Diferencia")))</f>
        <v>Excelente</v>
      </c>
      <c r="I3" s="8">
        <f>+E3*D3</f>
        <v>12161.01</v>
      </c>
    </row>
    <row r="4" spans="1:12" s="8" customFormat="1" ht="19.5" customHeight="1" x14ac:dyDescent="0.2">
      <c r="A4" s="32" t="s">
        <v>12</v>
      </c>
      <c r="B4" s="33" t="s">
        <v>8</v>
      </c>
      <c r="C4" s="34">
        <v>40</v>
      </c>
      <c r="D4" s="34">
        <v>12.71</v>
      </c>
      <c r="E4" s="35">
        <v>40</v>
      </c>
      <c r="F4" s="30">
        <f>+E4-C4</f>
        <v>0</v>
      </c>
      <c r="G4" s="31" t="str">
        <f t="shared" ref="G4:G6" si="0">IF(AND(F4=0),"✓",IF(AND(F4&gt;=0,F4&lt;20000000),"X",IF(AND(F4&lt;=0),"X")))</f>
        <v>✓</v>
      </c>
      <c r="H4" s="26" t="str">
        <f t="shared" ref="H4:H67" si="1">IF(AND(F4=0),"Excelente",IF(AND(F4&gt;=1,F4&lt;200000000),"Con Diferencia",IF(AND(F4&lt;0),"Con Diferencia")))</f>
        <v>Excelente</v>
      </c>
      <c r="I4" s="8">
        <f t="shared" ref="I4:I67" si="2">+E4*D4</f>
        <v>508.40000000000003</v>
      </c>
    </row>
    <row r="5" spans="1:12" s="8" customFormat="1" ht="19.5" customHeight="1" x14ac:dyDescent="0.2">
      <c r="A5" s="27" t="s">
        <v>13</v>
      </c>
      <c r="B5" s="28" t="s">
        <v>5</v>
      </c>
      <c r="C5" s="29">
        <v>62</v>
      </c>
      <c r="D5" s="29">
        <v>26</v>
      </c>
      <c r="E5" s="35">
        <v>62</v>
      </c>
      <c r="F5" s="30">
        <f>+E5-C5</f>
        <v>0</v>
      </c>
      <c r="G5" s="31" t="str">
        <f t="shared" si="0"/>
        <v>✓</v>
      </c>
      <c r="H5" s="26" t="str">
        <f t="shared" si="1"/>
        <v>Excelente</v>
      </c>
      <c r="I5" s="8">
        <f t="shared" si="2"/>
        <v>1612</v>
      </c>
    </row>
    <row r="6" spans="1:12" s="8" customFormat="1" ht="19.5" customHeight="1" x14ac:dyDescent="0.2">
      <c r="A6" s="32" t="s">
        <v>14</v>
      </c>
      <c r="B6" s="33" t="s">
        <v>5</v>
      </c>
      <c r="C6" s="34">
        <v>101</v>
      </c>
      <c r="D6" s="34">
        <v>11</v>
      </c>
      <c r="E6" s="35">
        <v>101</v>
      </c>
      <c r="F6" s="30">
        <f>+E6-C6</f>
        <v>0</v>
      </c>
      <c r="G6" s="31" t="str">
        <f t="shared" si="0"/>
        <v>✓</v>
      </c>
      <c r="H6" s="26" t="str">
        <f t="shared" si="1"/>
        <v>Excelente</v>
      </c>
      <c r="I6" s="8">
        <f t="shared" si="2"/>
        <v>1111</v>
      </c>
    </row>
    <row r="7" spans="1:12" s="8" customFormat="1" ht="19.5" customHeight="1" x14ac:dyDescent="0.2">
      <c r="A7" s="27" t="s">
        <v>15</v>
      </c>
      <c r="B7" s="28" t="s">
        <v>5</v>
      </c>
      <c r="C7" s="29">
        <v>45</v>
      </c>
      <c r="D7" s="29">
        <v>6</v>
      </c>
      <c r="E7" s="35">
        <v>45</v>
      </c>
      <c r="F7" s="30">
        <f t="shared" ref="F7:F29" si="3">+E7-C7</f>
        <v>0</v>
      </c>
      <c r="G7" s="31" t="str">
        <f t="shared" ref="G7:G29" si="4">IF(AND(F7=0),"✓",IF(AND(F7&gt;=0,F7&lt;20000000),"X",IF(AND(F7&lt;=0),"X")))</f>
        <v>✓</v>
      </c>
      <c r="H7" s="26" t="str">
        <f t="shared" si="1"/>
        <v>Excelente</v>
      </c>
      <c r="I7" s="8">
        <f t="shared" si="2"/>
        <v>270</v>
      </c>
    </row>
    <row r="8" spans="1:12" s="8" customFormat="1" ht="19.5" customHeight="1" x14ac:dyDescent="0.2">
      <c r="A8" s="32" t="s">
        <v>16</v>
      </c>
      <c r="B8" s="33" t="s">
        <v>5</v>
      </c>
      <c r="C8" s="34">
        <v>225</v>
      </c>
      <c r="D8" s="34">
        <v>12</v>
      </c>
      <c r="E8" s="35">
        <v>225</v>
      </c>
      <c r="F8" s="30">
        <f t="shared" si="3"/>
        <v>0</v>
      </c>
      <c r="G8" s="31" t="str">
        <f t="shared" si="4"/>
        <v>✓</v>
      </c>
      <c r="H8" s="26" t="str">
        <f t="shared" si="1"/>
        <v>Excelente</v>
      </c>
      <c r="I8" s="8">
        <f t="shared" si="2"/>
        <v>2700</v>
      </c>
    </row>
    <row r="9" spans="1:12" s="8" customFormat="1" ht="19.5" customHeight="1" x14ac:dyDescent="0.2">
      <c r="A9" s="27" t="s">
        <v>17</v>
      </c>
      <c r="B9" s="28" t="s">
        <v>5</v>
      </c>
      <c r="C9" s="29">
        <v>49</v>
      </c>
      <c r="D9" s="29">
        <v>20</v>
      </c>
      <c r="E9" s="35">
        <v>49</v>
      </c>
      <c r="F9" s="30">
        <f t="shared" si="3"/>
        <v>0</v>
      </c>
      <c r="G9" s="31" t="str">
        <f t="shared" si="4"/>
        <v>✓</v>
      </c>
      <c r="H9" s="26" t="str">
        <f t="shared" si="1"/>
        <v>Excelente</v>
      </c>
      <c r="I9" s="8">
        <f t="shared" si="2"/>
        <v>980</v>
      </c>
    </row>
    <row r="10" spans="1:12" s="8" customFormat="1" ht="19.5" customHeight="1" x14ac:dyDescent="0.2">
      <c r="A10" s="32" t="s">
        <v>18</v>
      </c>
      <c r="B10" s="33" t="s">
        <v>5</v>
      </c>
      <c r="C10" s="34">
        <v>62</v>
      </c>
      <c r="D10" s="34">
        <v>5</v>
      </c>
      <c r="E10" s="35">
        <v>62</v>
      </c>
      <c r="F10" s="30">
        <f t="shared" si="3"/>
        <v>0</v>
      </c>
      <c r="G10" s="31" t="str">
        <f t="shared" si="4"/>
        <v>✓</v>
      </c>
      <c r="H10" s="26" t="str">
        <f t="shared" si="1"/>
        <v>Excelente</v>
      </c>
      <c r="I10" s="8">
        <f t="shared" si="2"/>
        <v>310</v>
      </c>
    </row>
    <row r="11" spans="1:12" s="8" customFormat="1" ht="19.5" customHeight="1" x14ac:dyDescent="0.2">
      <c r="A11" s="27" t="s">
        <v>19</v>
      </c>
      <c r="B11" s="28" t="s">
        <v>5</v>
      </c>
      <c r="C11" s="29">
        <v>28</v>
      </c>
      <c r="D11" s="29">
        <v>5.76</v>
      </c>
      <c r="E11" s="35">
        <v>28</v>
      </c>
      <c r="F11" s="30">
        <f t="shared" si="3"/>
        <v>0</v>
      </c>
      <c r="G11" s="31" t="str">
        <f t="shared" si="4"/>
        <v>✓</v>
      </c>
      <c r="H11" s="26" t="str">
        <f t="shared" si="1"/>
        <v>Excelente</v>
      </c>
      <c r="I11" s="8">
        <f t="shared" si="2"/>
        <v>161.28</v>
      </c>
    </row>
    <row r="12" spans="1:12" s="8" customFormat="1" ht="19.5" customHeight="1" x14ac:dyDescent="0.2">
      <c r="A12" s="32" t="s">
        <v>20</v>
      </c>
      <c r="B12" s="33" t="s">
        <v>5</v>
      </c>
      <c r="C12" s="34">
        <v>20</v>
      </c>
      <c r="D12" s="34">
        <v>42</v>
      </c>
      <c r="E12" s="35">
        <v>20</v>
      </c>
      <c r="F12" s="30">
        <f t="shared" si="3"/>
        <v>0</v>
      </c>
      <c r="G12" s="31" t="str">
        <f t="shared" si="4"/>
        <v>✓</v>
      </c>
      <c r="H12" s="26" t="str">
        <f t="shared" si="1"/>
        <v>Excelente</v>
      </c>
      <c r="I12" s="8">
        <f t="shared" si="2"/>
        <v>840</v>
      </c>
      <c r="L12" s="15"/>
    </row>
    <row r="13" spans="1:12" s="8" customFormat="1" ht="19.5" customHeight="1" x14ac:dyDescent="0.2">
      <c r="A13" s="27" t="s">
        <v>21</v>
      </c>
      <c r="B13" s="28" t="s">
        <v>5</v>
      </c>
      <c r="C13" s="29">
        <v>51</v>
      </c>
      <c r="D13" s="29">
        <v>217</v>
      </c>
      <c r="E13" s="35">
        <v>51</v>
      </c>
      <c r="F13" s="30">
        <f t="shared" si="3"/>
        <v>0</v>
      </c>
      <c r="G13" s="31" t="str">
        <f t="shared" si="4"/>
        <v>✓</v>
      </c>
      <c r="H13" s="26" t="str">
        <f t="shared" si="1"/>
        <v>Excelente</v>
      </c>
      <c r="I13" s="8">
        <f t="shared" si="2"/>
        <v>11067</v>
      </c>
    </row>
    <row r="14" spans="1:12" s="8" customFormat="1" ht="19.5" customHeight="1" x14ac:dyDescent="0.2">
      <c r="A14" s="32" t="s">
        <v>22</v>
      </c>
      <c r="B14" s="33" t="s">
        <v>5</v>
      </c>
      <c r="C14" s="34">
        <v>11</v>
      </c>
      <c r="D14" s="34">
        <v>27</v>
      </c>
      <c r="E14" s="35">
        <v>11</v>
      </c>
      <c r="F14" s="30">
        <f t="shared" si="3"/>
        <v>0</v>
      </c>
      <c r="G14" s="31" t="str">
        <f t="shared" si="4"/>
        <v>✓</v>
      </c>
      <c r="H14" s="26" t="str">
        <f t="shared" si="1"/>
        <v>Excelente</v>
      </c>
      <c r="I14" s="8">
        <f t="shared" si="2"/>
        <v>297</v>
      </c>
    </row>
    <row r="15" spans="1:12" s="8" customFormat="1" ht="19.5" customHeight="1" x14ac:dyDescent="0.2">
      <c r="A15" s="27" t="s">
        <v>23</v>
      </c>
      <c r="B15" s="28" t="s">
        <v>5</v>
      </c>
      <c r="C15" s="29">
        <v>11</v>
      </c>
      <c r="D15" s="29">
        <v>19</v>
      </c>
      <c r="E15" s="35">
        <v>11</v>
      </c>
      <c r="F15" s="30">
        <f t="shared" si="3"/>
        <v>0</v>
      </c>
      <c r="G15" s="31" t="str">
        <f t="shared" si="4"/>
        <v>✓</v>
      </c>
      <c r="H15" s="26" t="str">
        <f t="shared" si="1"/>
        <v>Excelente</v>
      </c>
      <c r="I15" s="8">
        <f t="shared" si="2"/>
        <v>209</v>
      </c>
    </row>
    <row r="16" spans="1:12" s="8" customFormat="1" ht="19.5" customHeight="1" x14ac:dyDescent="0.2">
      <c r="A16" s="32" t="s">
        <v>24</v>
      </c>
      <c r="B16" s="33" t="s">
        <v>5</v>
      </c>
      <c r="C16" s="34">
        <v>58</v>
      </c>
      <c r="D16" s="34">
        <v>11</v>
      </c>
      <c r="E16" s="35">
        <v>56</v>
      </c>
      <c r="F16" s="30">
        <f t="shared" si="3"/>
        <v>-2</v>
      </c>
      <c r="G16" s="31" t="str">
        <f t="shared" si="4"/>
        <v>X</v>
      </c>
      <c r="H16" s="26" t="str">
        <f t="shared" si="1"/>
        <v>Con Diferencia</v>
      </c>
      <c r="I16" s="8">
        <f t="shared" si="2"/>
        <v>616</v>
      </c>
    </row>
    <row r="17" spans="1:9" s="8" customFormat="1" ht="19.5" customHeight="1" x14ac:dyDescent="0.2">
      <c r="A17" s="27" t="s">
        <v>25</v>
      </c>
      <c r="B17" s="28" t="s">
        <v>5</v>
      </c>
      <c r="C17" s="29">
        <v>94</v>
      </c>
      <c r="D17" s="29">
        <v>8.64</v>
      </c>
      <c r="E17" s="35">
        <v>96</v>
      </c>
      <c r="F17" s="30">
        <f t="shared" si="3"/>
        <v>2</v>
      </c>
      <c r="G17" s="31" t="str">
        <f t="shared" si="4"/>
        <v>X</v>
      </c>
      <c r="H17" s="26" t="str">
        <f t="shared" si="1"/>
        <v>Con Diferencia</v>
      </c>
      <c r="I17" s="8">
        <f t="shared" si="2"/>
        <v>829.44</v>
      </c>
    </row>
    <row r="18" spans="1:9" s="8" customFormat="1" ht="19.5" customHeight="1" x14ac:dyDescent="0.2">
      <c r="A18" s="32" t="s">
        <v>26</v>
      </c>
      <c r="B18" s="33" t="s">
        <v>5</v>
      </c>
      <c r="C18" s="34">
        <v>139</v>
      </c>
      <c r="D18" s="34">
        <v>4</v>
      </c>
      <c r="E18" s="35">
        <v>135</v>
      </c>
      <c r="F18" s="30">
        <f t="shared" si="3"/>
        <v>-4</v>
      </c>
      <c r="G18" s="31" t="str">
        <f t="shared" si="4"/>
        <v>X</v>
      </c>
      <c r="H18" s="26" t="str">
        <f t="shared" si="1"/>
        <v>Con Diferencia</v>
      </c>
      <c r="I18" s="8">
        <f t="shared" si="2"/>
        <v>540</v>
      </c>
    </row>
    <row r="19" spans="1:9" s="8" customFormat="1" ht="19.5" customHeight="1" x14ac:dyDescent="0.2">
      <c r="A19" s="27" t="s">
        <v>27</v>
      </c>
      <c r="B19" s="28" t="s">
        <v>5</v>
      </c>
      <c r="C19" s="29">
        <v>48</v>
      </c>
      <c r="D19" s="29">
        <v>47</v>
      </c>
      <c r="E19" s="35">
        <v>48</v>
      </c>
      <c r="F19" s="30">
        <f t="shared" si="3"/>
        <v>0</v>
      </c>
      <c r="G19" s="31" t="str">
        <f t="shared" si="4"/>
        <v>✓</v>
      </c>
      <c r="H19" s="26" t="str">
        <f t="shared" si="1"/>
        <v>Excelente</v>
      </c>
      <c r="I19" s="8">
        <f t="shared" si="2"/>
        <v>2256</v>
      </c>
    </row>
    <row r="20" spans="1:9" s="8" customFormat="1" ht="19.5" customHeight="1" x14ac:dyDescent="0.2">
      <c r="A20" s="32" t="s">
        <v>28</v>
      </c>
      <c r="B20" s="33" t="s">
        <v>5</v>
      </c>
      <c r="C20" s="34">
        <v>7</v>
      </c>
      <c r="D20" s="34">
        <v>1495</v>
      </c>
      <c r="E20" s="35">
        <v>7</v>
      </c>
      <c r="F20" s="30">
        <f t="shared" si="3"/>
        <v>0</v>
      </c>
      <c r="G20" s="31" t="str">
        <f t="shared" si="4"/>
        <v>✓</v>
      </c>
      <c r="H20" s="26" t="str">
        <f t="shared" si="1"/>
        <v>Excelente</v>
      </c>
      <c r="I20" s="8">
        <f t="shared" si="2"/>
        <v>10465</v>
      </c>
    </row>
    <row r="21" spans="1:9" s="8" customFormat="1" ht="19.5" customHeight="1" x14ac:dyDescent="0.2">
      <c r="A21" s="27" t="s">
        <v>29</v>
      </c>
      <c r="B21" s="28" t="s">
        <v>5</v>
      </c>
      <c r="C21" s="29">
        <v>68</v>
      </c>
      <c r="D21" s="29">
        <v>72.03</v>
      </c>
      <c r="E21" s="35">
        <v>68</v>
      </c>
      <c r="F21" s="30">
        <f t="shared" si="3"/>
        <v>0</v>
      </c>
      <c r="G21" s="31" t="str">
        <f t="shared" si="4"/>
        <v>✓</v>
      </c>
      <c r="H21" s="26" t="str">
        <f t="shared" si="1"/>
        <v>Excelente</v>
      </c>
      <c r="I21" s="8">
        <f t="shared" si="2"/>
        <v>4898.04</v>
      </c>
    </row>
    <row r="22" spans="1:9" s="8" customFormat="1" ht="19.5" customHeight="1" x14ac:dyDescent="0.2">
      <c r="A22" s="32" t="s">
        <v>30</v>
      </c>
      <c r="B22" s="33" t="s">
        <v>5</v>
      </c>
      <c r="C22" s="34">
        <v>15</v>
      </c>
      <c r="D22" s="34">
        <v>283.89999999999998</v>
      </c>
      <c r="E22" s="35">
        <v>15</v>
      </c>
      <c r="F22" s="30">
        <f t="shared" si="3"/>
        <v>0</v>
      </c>
      <c r="G22" s="31" t="str">
        <f t="shared" si="4"/>
        <v>✓</v>
      </c>
      <c r="H22" s="26" t="str">
        <f t="shared" si="1"/>
        <v>Excelente</v>
      </c>
      <c r="I22" s="8">
        <f t="shared" si="2"/>
        <v>4258.5</v>
      </c>
    </row>
    <row r="23" spans="1:9" s="8" customFormat="1" ht="19.5" customHeight="1" x14ac:dyDescent="0.2">
      <c r="A23" s="27" t="s">
        <v>31</v>
      </c>
      <c r="B23" s="28" t="s">
        <v>5</v>
      </c>
      <c r="C23" s="29">
        <v>22</v>
      </c>
      <c r="D23" s="29">
        <v>112</v>
      </c>
      <c r="E23" s="35">
        <v>22</v>
      </c>
      <c r="F23" s="30">
        <f t="shared" si="3"/>
        <v>0</v>
      </c>
      <c r="G23" s="31" t="str">
        <f t="shared" si="4"/>
        <v>✓</v>
      </c>
      <c r="H23" s="26" t="str">
        <f t="shared" si="1"/>
        <v>Excelente</v>
      </c>
      <c r="I23" s="8">
        <f t="shared" si="2"/>
        <v>2464</v>
      </c>
    </row>
    <row r="24" spans="1:9" s="8" customFormat="1" ht="19.5" customHeight="1" x14ac:dyDescent="0.2">
      <c r="A24" s="32" t="s">
        <v>32</v>
      </c>
      <c r="B24" s="33" t="s">
        <v>5</v>
      </c>
      <c r="C24" s="34">
        <v>22</v>
      </c>
      <c r="D24" s="34">
        <v>647</v>
      </c>
      <c r="E24" s="35">
        <v>22</v>
      </c>
      <c r="F24" s="30">
        <f t="shared" si="3"/>
        <v>0</v>
      </c>
      <c r="G24" s="31" t="str">
        <f t="shared" si="4"/>
        <v>✓</v>
      </c>
      <c r="H24" s="26" t="str">
        <f t="shared" si="1"/>
        <v>Excelente</v>
      </c>
      <c r="I24" s="8">
        <f t="shared" si="2"/>
        <v>14234</v>
      </c>
    </row>
    <row r="25" spans="1:9" s="8" customFormat="1" ht="19.5" customHeight="1" x14ac:dyDescent="0.2">
      <c r="A25" s="27" t="s">
        <v>33</v>
      </c>
      <c r="B25" s="28" t="s">
        <v>5</v>
      </c>
      <c r="C25" s="29">
        <v>53</v>
      </c>
      <c r="D25" s="29">
        <v>105.93</v>
      </c>
      <c r="E25" s="35">
        <v>53</v>
      </c>
      <c r="F25" s="30">
        <f t="shared" si="3"/>
        <v>0</v>
      </c>
      <c r="G25" s="31" t="str">
        <f t="shared" si="4"/>
        <v>✓</v>
      </c>
      <c r="H25" s="26" t="str">
        <f t="shared" si="1"/>
        <v>Excelente</v>
      </c>
      <c r="I25" s="8">
        <f t="shared" si="2"/>
        <v>5614.29</v>
      </c>
    </row>
    <row r="26" spans="1:9" s="8" customFormat="1" ht="19.5" customHeight="1" x14ac:dyDescent="0.2">
      <c r="A26" s="32" t="s">
        <v>34</v>
      </c>
      <c r="B26" s="33" t="s">
        <v>5</v>
      </c>
      <c r="C26" s="34">
        <v>83</v>
      </c>
      <c r="D26" s="34">
        <v>10</v>
      </c>
      <c r="E26" s="35">
        <v>81</v>
      </c>
      <c r="F26" s="30">
        <f t="shared" si="3"/>
        <v>-2</v>
      </c>
      <c r="G26" s="31" t="str">
        <f t="shared" si="4"/>
        <v>X</v>
      </c>
      <c r="H26" s="26" t="str">
        <f t="shared" si="1"/>
        <v>Con Diferencia</v>
      </c>
      <c r="I26" s="8">
        <f t="shared" si="2"/>
        <v>810</v>
      </c>
    </row>
    <row r="27" spans="1:9" s="8" customFormat="1" ht="19.5" x14ac:dyDescent="0.2">
      <c r="A27" s="27" t="s">
        <v>35</v>
      </c>
      <c r="B27" s="28" t="s">
        <v>5</v>
      </c>
      <c r="C27" s="29">
        <v>41</v>
      </c>
      <c r="D27" s="29">
        <v>47</v>
      </c>
      <c r="E27" s="35">
        <v>40</v>
      </c>
      <c r="F27" s="30">
        <f t="shared" si="3"/>
        <v>-1</v>
      </c>
      <c r="G27" s="31" t="str">
        <f t="shared" si="4"/>
        <v>X</v>
      </c>
      <c r="H27" s="26" t="str">
        <f t="shared" si="1"/>
        <v>Con Diferencia</v>
      </c>
      <c r="I27" s="8">
        <f t="shared" si="2"/>
        <v>1880</v>
      </c>
    </row>
    <row r="28" spans="1:9" s="8" customFormat="1" ht="19.5" customHeight="1" x14ac:dyDescent="0.2">
      <c r="A28" s="32" t="s">
        <v>36</v>
      </c>
      <c r="B28" s="33" t="s">
        <v>5</v>
      </c>
      <c r="C28" s="34">
        <v>40</v>
      </c>
      <c r="D28" s="34">
        <v>5</v>
      </c>
      <c r="E28" s="35">
        <v>40</v>
      </c>
      <c r="F28" s="30">
        <f t="shared" si="3"/>
        <v>0</v>
      </c>
      <c r="G28" s="31" t="str">
        <f t="shared" si="4"/>
        <v>✓</v>
      </c>
      <c r="H28" s="26" t="str">
        <f t="shared" si="1"/>
        <v>Excelente</v>
      </c>
      <c r="I28" s="8">
        <f t="shared" si="2"/>
        <v>200</v>
      </c>
    </row>
    <row r="29" spans="1:9" s="8" customFormat="1" ht="19.5" customHeight="1" x14ac:dyDescent="0.2">
      <c r="A29" s="27" t="s">
        <v>37</v>
      </c>
      <c r="B29" s="28" t="s">
        <v>5</v>
      </c>
      <c r="C29" s="29">
        <v>12</v>
      </c>
      <c r="D29" s="29">
        <v>14</v>
      </c>
      <c r="E29" s="35">
        <v>12</v>
      </c>
      <c r="F29" s="30">
        <f t="shared" si="3"/>
        <v>0</v>
      </c>
      <c r="G29" s="31" t="str">
        <f t="shared" si="4"/>
        <v>✓</v>
      </c>
      <c r="H29" s="26" t="str">
        <f t="shared" si="1"/>
        <v>Excelente</v>
      </c>
      <c r="I29" s="8">
        <f t="shared" si="2"/>
        <v>168</v>
      </c>
    </row>
    <row r="30" spans="1:9" ht="19.5" x14ac:dyDescent="0.2">
      <c r="A30" s="32" t="s">
        <v>38</v>
      </c>
      <c r="B30" s="33" t="s">
        <v>5</v>
      </c>
      <c r="C30" s="34">
        <v>27</v>
      </c>
      <c r="D30" s="34">
        <v>46</v>
      </c>
      <c r="E30" s="36">
        <v>27</v>
      </c>
      <c r="F30" s="30">
        <f t="shared" ref="F30:F52" si="5">+E30-C30</f>
        <v>0</v>
      </c>
      <c r="G30" s="31" t="str">
        <f t="shared" ref="G30:G52" si="6">IF(AND(F30=0),"✓",IF(AND(F30&gt;=0,F30&lt;20000000),"X",IF(AND(F30&lt;=0),"X")))</f>
        <v>✓</v>
      </c>
      <c r="H30" s="26" t="str">
        <f t="shared" si="1"/>
        <v>Excelente</v>
      </c>
      <c r="I30" s="8">
        <f t="shared" si="2"/>
        <v>1242</v>
      </c>
    </row>
    <row r="31" spans="1:9" ht="19.5" x14ac:dyDescent="0.2">
      <c r="A31" s="27" t="s">
        <v>39</v>
      </c>
      <c r="B31" s="28" t="s">
        <v>5</v>
      </c>
      <c r="C31" s="29">
        <v>15</v>
      </c>
      <c r="D31" s="29">
        <v>28</v>
      </c>
      <c r="E31" s="36">
        <v>15</v>
      </c>
      <c r="F31" s="30">
        <f t="shared" si="5"/>
        <v>0</v>
      </c>
      <c r="G31" s="31" t="str">
        <f t="shared" si="6"/>
        <v>✓</v>
      </c>
      <c r="H31" s="26" t="str">
        <f t="shared" si="1"/>
        <v>Excelente</v>
      </c>
      <c r="I31" s="8">
        <f t="shared" si="2"/>
        <v>420</v>
      </c>
    </row>
    <row r="32" spans="1:9" ht="19.5" x14ac:dyDescent="0.2">
      <c r="A32" s="32" t="s">
        <v>40</v>
      </c>
      <c r="B32" s="33" t="s">
        <v>5</v>
      </c>
      <c r="C32" s="34">
        <v>16</v>
      </c>
      <c r="D32" s="34">
        <v>67</v>
      </c>
      <c r="E32" s="36">
        <v>16</v>
      </c>
      <c r="F32" s="30">
        <f t="shared" si="5"/>
        <v>0</v>
      </c>
      <c r="G32" s="31" t="str">
        <f t="shared" si="6"/>
        <v>✓</v>
      </c>
      <c r="H32" s="26" t="str">
        <f t="shared" si="1"/>
        <v>Excelente</v>
      </c>
      <c r="I32" s="8">
        <f t="shared" si="2"/>
        <v>1072</v>
      </c>
    </row>
    <row r="33" spans="1:10" ht="27" customHeight="1" x14ac:dyDescent="0.2">
      <c r="A33" s="27" t="s">
        <v>41</v>
      </c>
      <c r="B33" s="28" t="s">
        <v>5</v>
      </c>
      <c r="C33" s="29">
        <v>14</v>
      </c>
      <c r="D33" s="29">
        <v>205</v>
      </c>
      <c r="E33" s="36">
        <v>14</v>
      </c>
      <c r="F33" s="30">
        <f t="shared" si="5"/>
        <v>0</v>
      </c>
      <c r="G33" s="31" t="str">
        <f t="shared" si="6"/>
        <v>✓</v>
      </c>
      <c r="H33" s="26" t="str">
        <f t="shared" si="1"/>
        <v>Excelente</v>
      </c>
      <c r="I33" s="8">
        <f t="shared" si="2"/>
        <v>2870</v>
      </c>
    </row>
    <row r="34" spans="1:10" ht="26.25" customHeight="1" x14ac:dyDescent="0.2">
      <c r="A34" s="32" t="s">
        <v>42</v>
      </c>
      <c r="B34" s="33" t="s">
        <v>5</v>
      </c>
      <c r="C34" s="34">
        <v>53</v>
      </c>
      <c r="D34" s="34">
        <v>23</v>
      </c>
      <c r="E34" s="36">
        <v>53</v>
      </c>
      <c r="F34" s="30">
        <f t="shared" si="5"/>
        <v>0</v>
      </c>
      <c r="G34" s="31" t="str">
        <f t="shared" si="6"/>
        <v>✓</v>
      </c>
      <c r="H34" s="26" t="str">
        <f t="shared" si="1"/>
        <v>Excelente</v>
      </c>
      <c r="I34" s="8">
        <f t="shared" si="2"/>
        <v>1219</v>
      </c>
    </row>
    <row r="35" spans="1:10" ht="19.5" x14ac:dyDescent="0.2">
      <c r="A35" s="27" t="s">
        <v>43</v>
      </c>
      <c r="B35" s="28" t="s">
        <v>5</v>
      </c>
      <c r="C35" s="29">
        <v>37</v>
      </c>
      <c r="D35" s="29">
        <v>23</v>
      </c>
      <c r="E35" s="36">
        <v>37</v>
      </c>
      <c r="F35" s="30">
        <f t="shared" si="5"/>
        <v>0</v>
      </c>
      <c r="G35" s="31" t="str">
        <f t="shared" si="6"/>
        <v>✓</v>
      </c>
      <c r="H35" s="26" t="str">
        <f t="shared" si="1"/>
        <v>Excelente</v>
      </c>
      <c r="I35" s="8">
        <f t="shared" si="2"/>
        <v>851</v>
      </c>
    </row>
    <row r="36" spans="1:10" ht="19.5" x14ac:dyDescent="0.2">
      <c r="A36" s="32" t="s">
        <v>44</v>
      </c>
      <c r="B36" s="33" t="s">
        <v>5</v>
      </c>
      <c r="C36" s="34">
        <v>28</v>
      </c>
      <c r="D36" s="34">
        <v>30</v>
      </c>
      <c r="E36" s="36">
        <v>27</v>
      </c>
      <c r="F36" s="30">
        <f t="shared" si="5"/>
        <v>-1</v>
      </c>
      <c r="G36" s="31" t="str">
        <f t="shared" si="6"/>
        <v>X</v>
      </c>
      <c r="H36" s="26" t="str">
        <f t="shared" si="1"/>
        <v>Con Diferencia</v>
      </c>
      <c r="I36" s="8">
        <f t="shared" si="2"/>
        <v>810</v>
      </c>
      <c r="J36" s="10"/>
    </row>
    <row r="37" spans="1:10" ht="19.5" x14ac:dyDescent="0.2">
      <c r="A37" s="27" t="s">
        <v>45</v>
      </c>
      <c r="B37" s="28" t="s">
        <v>5</v>
      </c>
      <c r="C37" s="29">
        <v>15</v>
      </c>
      <c r="D37" s="29">
        <v>33</v>
      </c>
      <c r="E37" s="36">
        <v>15</v>
      </c>
      <c r="F37" s="30">
        <f t="shared" si="5"/>
        <v>0</v>
      </c>
      <c r="G37" s="31" t="str">
        <f t="shared" si="6"/>
        <v>✓</v>
      </c>
      <c r="H37" s="26" t="str">
        <f t="shared" si="1"/>
        <v>Excelente</v>
      </c>
      <c r="I37" s="8">
        <f t="shared" si="2"/>
        <v>495</v>
      </c>
      <c r="J37" s="10"/>
    </row>
    <row r="38" spans="1:10" ht="19.5" x14ac:dyDescent="0.2">
      <c r="A38" s="32" t="s">
        <v>46</v>
      </c>
      <c r="B38" s="33" t="s">
        <v>5</v>
      </c>
      <c r="C38" s="34">
        <v>2</v>
      </c>
      <c r="D38" s="34">
        <v>383</v>
      </c>
      <c r="E38" s="36">
        <v>2</v>
      </c>
      <c r="F38" s="30">
        <f t="shared" si="5"/>
        <v>0</v>
      </c>
      <c r="G38" s="31" t="str">
        <f t="shared" si="6"/>
        <v>✓</v>
      </c>
      <c r="H38" s="26" t="str">
        <f t="shared" si="1"/>
        <v>Excelente</v>
      </c>
      <c r="I38" s="8">
        <f t="shared" si="2"/>
        <v>766</v>
      </c>
      <c r="J38" s="10"/>
    </row>
    <row r="39" spans="1:10" ht="19.5" x14ac:dyDescent="0.2">
      <c r="A39" s="27" t="s">
        <v>47</v>
      </c>
      <c r="B39" s="28" t="s">
        <v>5</v>
      </c>
      <c r="C39" s="29">
        <v>52</v>
      </c>
      <c r="D39" s="29">
        <v>190.68</v>
      </c>
      <c r="E39" s="36">
        <v>52</v>
      </c>
      <c r="F39" s="30">
        <f t="shared" si="5"/>
        <v>0</v>
      </c>
      <c r="G39" s="31" t="str">
        <f t="shared" si="6"/>
        <v>✓</v>
      </c>
      <c r="H39" s="26" t="str">
        <f t="shared" si="1"/>
        <v>Excelente</v>
      </c>
      <c r="I39" s="8">
        <f t="shared" si="2"/>
        <v>9915.36</v>
      </c>
      <c r="J39" s="10"/>
    </row>
    <row r="40" spans="1:10" ht="19.5" x14ac:dyDescent="0.2">
      <c r="A40" s="32" t="s">
        <v>48</v>
      </c>
      <c r="B40" s="33" t="s">
        <v>5</v>
      </c>
      <c r="C40" s="34">
        <v>32</v>
      </c>
      <c r="D40" s="34">
        <v>250</v>
      </c>
      <c r="E40" s="36">
        <v>32</v>
      </c>
      <c r="F40" s="30">
        <f t="shared" si="5"/>
        <v>0</v>
      </c>
      <c r="G40" s="31" t="str">
        <f t="shared" si="6"/>
        <v>✓</v>
      </c>
      <c r="H40" s="26" t="str">
        <f t="shared" si="1"/>
        <v>Excelente</v>
      </c>
      <c r="I40" s="8">
        <f t="shared" si="2"/>
        <v>8000</v>
      </c>
      <c r="J40" s="10"/>
    </row>
    <row r="41" spans="1:10" ht="19.5" x14ac:dyDescent="0.2">
      <c r="A41" s="27" t="s">
        <v>49</v>
      </c>
      <c r="B41" s="28" t="s">
        <v>5</v>
      </c>
      <c r="C41" s="29">
        <v>33</v>
      </c>
      <c r="D41" s="29">
        <v>10</v>
      </c>
      <c r="E41" s="36">
        <v>33</v>
      </c>
      <c r="F41" s="30">
        <f t="shared" si="5"/>
        <v>0</v>
      </c>
      <c r="G41" s="31" t="str">
        <f t="shared" si="6"/>
        <v>✓</v>
      </c>
      <c r="H41" s="26" t="str">
        <f t="shared" si="1"/>
        <v>Excelente</v>
      </c>
      <c r="I41" s="8">
        <f t="shared" si="2"/>
        <v>330</v>
      </c>
      <c r="J41" s="10"/>
    </row>
    <row r="42" spans="1:10" ht="19.5" x14ac:dyDescent="0.2">
      <c r="A42" s="32" t="s">
        <v>50</v>
      </c>
      <c r="B42" s="33" t="s">
        <v>5</v>
      </c>
      <c r="C42" s="34">
        <v>68</v>
      </c>
      <c r="D42" s="34">
        <v>60</v>
      </c>
      <c r="E42" s="36">
        <v>69</v>
      </c>
      <c r="F42" s="30">
        <f t="shared" si="5"/>
        <v>1</v>
      </c>
      <c r="G42" s="31" t="str">
        <f t="shared" si="6"/>
        <v>X</v>
      </c>
      <c r="H42" s="26" t="str">
        <f t="shared" si="1"/>
        <v>Con Diferencia</v>
      </c>
      <c r="I42" s="8">
        <f t="shared" si="2"/>
        <v>4140</v>
      </c>
      <c r="J42" s="10"/>
    </row>
    <row r="43" spans="1:10" ht="19.5" x14ac:dyDescent="0.2">
      <c r="A43" s="27" t="s">
        <v>51</v>
      </c>
      <c r="B43" s="28" t="s">
        <v>5</v>
      </c>
      <c r="C43" s="29">
        <v>44</v>
      </c>
      <c r="D43" s="29">
        <v>24.49</v>
      </c>
      <c r="E43" s="36">
        <v>44</v>
      </c>
      <c r="F43" s="30">
        <f t="shared" si="5"/>
        <v>0</v>
      </c>
      <c r="G43" s="31" t="str">
        <f t="shared" si="6"/>
        <v>✓</v>
      </c>
      <c r="H43" s="26" t="str">
        <f t="shared" si="1"/>
        <v>Excelente</v>
      </c>
      <c r="I43" s="8">
        <f t="shared" si="2"/>
        <v>1077.56</v>
      </c>
    </row>
    <row r="44" spans="1:10" ht="19.5" x14ac:dyDescent="0.2">
      <c r="A44" s="32" t="s">
        <v>52</v>
      </c>
      <c r="B44" s="33" t="s">
        <v>5</v>
      </c>
      <c r="C44" s="34">
        <v>24</v>
      </c>
      <c r="D44" s="34">
        <v>12</v>
      </c>
      <c r="E44" s="36">
        <v>24</v>
      </c>
      <c r="F44" s="30">
        <f t="shared" si="5"/>
        <v>0</v>
      </c>
      <c r="G44" s="31" t="str">
        <f t="shared" si="6"/>
        <v>✓</v>
      </c>
      <c r="H44" s="26" t="str">
        <f t="shared" si="1"/>
        <v>Excelente</v>
      </c>
      <c r="I44" s="8">
        <f t="shared" si="2"/>
        <v>288</v>
      </c>
    </row>
    <row r="45" spans="1:10" ht="19.5" x14ac:dyDescent="0.2">
      <c r="A45" s="27" t="s">
        <v>53</v>
      </c>
      <c r="B45" s="28" t="s">
        <v>5</v>
      </c>
      <c r="C45" s="29">
        <v>24</v>
      </c>
      <c r="D45" s="29">
        <v>14</v>
      </c>
      <c r="E45" s="36">
        <v>24</v>
      </c>
      <c r="F45" s="30">
        <f t="shared" si="5"/>
        <v>0</v>
      </c>
      <c r="G45" s="31" t="str">
        <f t="shared" si="6"/>
        <v>✓</v>
      </c>
      <c r="H45" s="26" t="str">
        <f t="shared" si="1"/>
        <v>Excelente</v>
      </c>
      <c r="I45" s="8">
        <f t="shared" si="2"/>
        <v>336</v>
      </c>
    </row>
    <row r="46" spans="1:10" ht="19.5" x14ac:dyDescent="0.2">
      <c r="A46" s="32" t="s">
        <v>54</v>
      </c>
      <c r="B46" s="33" t="s">
        <v>5</v>
      </c>
      <c r="C46" s="34">
        <v>42</v>
      </c>
      <c r="D46" s="34">
        <v>296</v>
      </c>
      <c r="E46" s="36">
        <v>42</v>
      </c>
      <c r="F46" s="30">
        <f t="shared" si="5"/>
        <v>0</v>
      </c>
      <c r="G46" s="31" t="str">
        <f t="shared" si="6"/>
        <v>✓</v>
      </c>
      <c r="H46" s="26" t="str">
        <f t="shared" si="1"/>
        <v>Excelente</v>
      </c>
      <c r="I46" s="8">
        <f t="shared" si="2"/>
        <v>12432</v>
      </c>
    </row>
    <row r="47" spans="1:10" ht="19.5" x14ac:dyDescent="0.2">
      <c r="A47" s="27" t="s">
        <v>55</v>
      </c>
      <c r="B47" s="28" t="s">
        <v>5</v>
      </c>
      <c r="C47" s="29">
        <v>2</v>
      </c>
      <c r="D47" s="29">
        <v>35</v>
      </c>
      <c r="E47" s="36">
        <v>2</v>
      </c>
      <c r="F47" s="30">
        <f t="shared" si="5"/>
        <v>0</v>
      </c>
      <c r="G47" s="31" t="str">
        <f t="shared" si="6"/>
        <v>✓</v>
      </c>
      <c r="H47" s="26" t="str">
        <f t="shared" si="1"/>
        <v>Excelente</v>
      </c>
      <c r="I47" s="8">
        <f t="shared" si="2"/>
        <v>70</v>
      </c>
    </row>
    <row r="48" spans="1:10" ht="19.5" x14ac:dyDescent="0.2">
      <c r="A48" s="32" t="s">
        <v>56</v>
      </c>
      <c r="B48" s="33" t="s">
        <v>5</v>
      </c>
      <c r="C48" s="34">
        <v>4</v>
      </c>
      <c r="D48" s="34">
        <v>25</v>
      </c>
      <c r="E48" s="36">
        <v>4</v>
      </c>
      <c r="F48" s="30">
        <f t="shared" si="5"/>
        <v>0</v>
      </c>
      <c r="G48" s="31" t="str">
        <f t="shared" si="6"/>
        <v>✓</v>
      </c>
      <c r="H48" s="26" t="str">
        <f t="shared" si="1"/>
        <v>Excelente</v>
      </c>
      <c r="I48" s="8">
        <f t="shared" si="2"/>
        <v>100</v>
      </c>
    </row>
    <row r="49" spans="1:10" ht="19.5" x14ac:dyDescent="0.2">
      <c r="A49" s="27" t="s">
        <v>57</v>
      </c>
      <c r="B49" s="28" t="s">
        <v>5</v>
      </c>
      <c r="C49" s="29">
        <v>25</v>
      </c>
      <c r="D49" s="29">
        <v>45</v>
      </c>
      <c r="E49" s="36">
        <v>25</v>
      </c>
      <c r="F49" s="30">
        <f t="shared" si="5"/>
        <v>0</v>
      </c>
      <c r="G49" s="31" t="str">
        <f t="shared" si="6"/>
        <v>✓</v>
      </c>
      <c r="H49" s="26" t="str">
        <f t="shared" si="1"/>
        <v>Excelente</v>
      </c>
      <c r="I49" s="8">
        <f t="shared" si="2"/>
        <v>1125</v>
      </c>
    </row>
    <row r="50" spans="1:10" ht="19.5" x14ac:dyDescent="0.2">
      <c r="A50" s="32" t="s">
        <v>58</v>
      </c>
      <c r="B50" s="33" t="s">
        <v>5</v>
      </c>
      <c r="C50" s="34">
        <v>4</v>
      </c>
      <c r="D50" s="34">
        <v>46.61</v>
      </c>
      <c r="E50" s="36">
        <v>4</v>
      </c>
      <c r="F50" s="30">
        <f t="shared" si="5"/>
        <v>0</v>
      </c>
      <c r="G50" s="31" t="str">
        <f t="shared" si="6"/>
        <v>✓</v>
      </c>
      <c r="H50" s="26" t="str">
        <f t="shared" si="1"/>
        <v>Excelente</v>
      </c>
      <c r="I50" s="8">
        <f t="shared" si="2"/>
        <v>186.44</v>
      </c>
    </row>
    <row r="51" spans="1:10" ht="19.5" x14ac:dyDescent="0.2">
      <c r="A51" s="27" t="s">
        <v>59</v>
      </c>
      <c r="B51" s="28" t="s">
        <v>5</v>
      </c>
      <c r="C51" s="29">
        <v>6</v>
      </c>
      <c r="D51" s="29">
        <v>30</v>
      </c>
      <c r="E51" s="36">
        <v>6</v>
      </c>
      <c r="F51" s="30">
        <f t="shared" si="5"/>
        <v>0</v>
      </c>
      <c r="G51" s="31" t="str">
        <f t="shared" si="6"/>
        <v>✓</v>
      </c>
      <c r="H51" s="26" t="str">
        <f t="shared" si="1"/>
        <v>Excelente</v>
      </c>
      <c r="I51" s="8">
        <f t="shared" si="2"/>
        <v>180</v>
      </c>
    </row>
    <row r="52" spans="1:10" ht="19.5" x14ac:dyDescent="0.2">
      <c r="A52" s="32" t="s">
        <v>60</v>
      </c>
      <c r="B52" s="33" t="s">
        <v>5</v>
      </c>
      <c r="C52" s="34">
        <v>14</v>
      </c>
      <c r="D52" s="34">
        <v>40</v>
      </c>
      <c r="E52" s="36">
        <v>14</v>
      </c>
      <c r="F52" s="30">
        <f t="shared" si="5"/>
        <v>0</v>
      </c>
      <c r="G52" s="31" t="str">
        <f t="shared" si="6"/>
        <v>✓</v>
      </c>
      <c r="H52" s="26" t="str">
        <f t="shared" si="1"/>
        <v>Excelente</v>
      </c>
      <c r="I52" s="8">
        <f t="shared" si="2"/>
        <v>560</v>
      </c>
    </row>
    <row r="53" spans="1:10" ht="19.5" x14ac:dyDescent="0.2">
      <c r="A53" s="27" t="s">
        <v>61</v>
      </c>
      <c r="B53" s="28" t="s">
        <v>5</v>
      </c>
      <c r="C53" s="29">
        <v>3</v>
      </c>
      <c r="D53" s="29">
        <v>40</v>
      </c>
      <c r="E53" s="36">
        <v>3</v>
      </c>
      <c r="F53" s="30">
        <f t="shared" ref="F53:F87" si="7">+E53-C53</f>
        <v>0</v>
      </c>
      <c r="G53" s="31" t="str">
        <f t="shared" ref="G53:G87" si="8">IF(AND(F53=0),"✓",IF(AND(F53&gt;=0,F53&lt;20000000),"X",IF(AND(F53&lt;=0),"X")))</f>
        <v>✓</v>
      </c>
      <c r="H53" s="26" t="str">
        <f t="shared" si="1"/>
        <v>Excelente</v>
      </c>
      <c r="I53" s="8">
        <f t="shared" si="2"/>
        <v>120</v>
      </c>
    </row>
    <row r="54" spans="1:10" ht="19.5" x14ac:dyDescent="0.2">
      <c r="A54" s="32" t="s">
        <v>62</v>
      </c>
      <c r="B54" s="33" t="s">
        <v>5</v>
      </c>
      <c r="C54" s="34">
        <v>19</v>
      </c>
      <c r="D54" s="34">
        <v>21.19</v>
      </c>
      <c r="E54" s="36">
        <v>19</v>
      </c>
      <c r="F54" s="30">
        <f t="shared" si="7"/>
        <v>0</v>
      </c>
      <c r="G54" s="31" t="str">
        <f t="shared" si="8"/>
        <v>✓</v>
      </c>
      <c r="H54" s="26" t="str">
        <f t="shared" si="1"/>
        <v>Excelente</v>
      </c>
      <c r="I54" s="8">
        <f t="shared" si="2"/>
        <v>402.61</v>
      </c>
    </row>
    <row r="55" spans="1:10" ht="19.5" x14ac:dyDescent="0.2">
      <c r="A55" s="27" t="s">
        <v>63</v>
      </c>
      <c r="B55" s="28" t="s">
        <v>5</v>
      </c>
      <c r="C55" s="29">
        <v>20</v>
      </c>
      <c r="D55" s="29">
        <v>32</v>
      </c>
      <c r="E55" s="36">
        <v>20</v>
      </c>
      <c r="F55" s="30">
        <f t="shared" si="7"/>
        <v>0</v>
      </c>
      <c r="G55" s="31" t="str">
        <f t="shared" si="8"/>
        <v>✓</v>
      </c>
      <c r="H55" s="26" t="str">
        <f t="shared" si="1"/>
        <v>Excelente</v>
      </c>
      <c r="I55" s="8">
        <f t="shared" si="2"/>
        <v>640</v>
      </c>
      <c r="J55" s="10"/>
    </row>
    <row r="56" spans="1:10" ht="19.5" x14ac:dyDescent="0.2">
      <c r="A56" s="32" t="s">
        <v>64</v>
      </c>
      <c r="B56" s="33" t="s">
        <v>5</v>
      </c>
      <c r="C56" s="34">
        <v>3</v>
      </c>
      <c r="D56" s="34">
        <v>1110</v>
      </c>
      <c r="E56" s="36">
        <v>3</v>
      </c>
      <c r="F56" s="30">
        <f t="shared" si="7"/>
        <v>0</v>
      </c>
      <c r="G56" s="31" t="str">
        <f t="shared" si="8"/>
        <v>✓</v>
      </c>
      <c r="H56" s="26" t="str">
        <f t="shared" si="1"/>
        <v>Excelente</v>
      </c>
      <c r="I56" s="8">
        <f t="shared" si="2"/>
        <v>3330</v>
      </c>
      <c r="J56" s="10"/>
    </row>
    <row r="57" spans="1:10" ht="19.5" x14ac:dyDescent="0.2">
      <c r="A57" s="27" t="s">
        <v>65</v>
      </c>
      <c r="B57" s="28" t="s">
        <v>5</v>
      </c>
      <c r="C57" s="29">
        <v>67</v>
      </c>
      <c r="D57" s="29">
        <v>25</v>
      </c>
      <c r="E57" s="36">
        <v>67</v>
      </c>
      <c r="F57" s="30">
        <f t="shared" si="7"/>
        <v>0</v>
      </c>
      <c r="G57" s="31" t="str">
        <f t="shared" si="8"/>
        <v>✓</v>
      </c>
      <c r="H57" s="26" t="str">
        <f t="shared" si="1"/>
        <v>Excelente</v>
      </c>
      <c r="I57" s="8">
        <f t="shared" si="2"/>
        <v>1675</v>
      </c>
      <c r="J57" s="10"/>
    </row>
    <row r="58" spans="1:10" ht="19.5" x14ac:dyDescent="0.2">
      <c r="A58" s="32" t="s">
        <v>66</v>
      </c>
      <c r="B58" s="33" t="s">
        <v>5</v>
      </c>
      <c r="C58" s="34">
        <v>43</v>
      </c>
      <c r="D58" s="34">
        <v>25</v>
      </c>
      <c r="E58" s="36">
        <v>43</v>
      </c>
      <c r="F58" s="30">
        <f t="shared" si="7"/>
        <v>0</v>
      </c>
      <c r="G58" s="31" t="str">
        <f t="shared" si="8"/>
        <v>✓</v>
      </c>
      <c r="H58" s="26" t="str">
        <f t="shared" si="1"/>
        <v>Excelente</v>
      </c>
      <c r="I58" s="8">
        <f t="shared" si="2"/>
        <v>1075</v>
      </c>
      <c r="J58" s="16"/>
    </row>
    <row r="59" spans="1:10" ht="19.5" x14ac:dyDescent="0.2">
      <c r="A59" s="27" t="s">
        <v>67</v>
      </c>
      <c r="B59" s="28" t="s">
        <v>5</v>
      </c>
      <c r="C59" s="29">
        <v>9</v>
      </c>
      <c r="D59" s="29">
        <v>35</v>
      </c>
      <c r="E59" s="36">
        <v>9</v>
      </c>
      <c r="F59" s="30">
        <f t="shared" si="7"/>
        <v>0</v>
      </c>
      <c r="G59" s="31" t="str">
        <f t="shared" si="8"/>
        <v>✓</v>
      </c>
      <c r="H59" s="26" t="str">
        <f t="shared" si="1"/>
        <v>Excelente</v>
      </c>
      <c r="I59" s="8">
        <f t="shared" si="2"/>
        <v>315</v>
      </c>
    </row>
    <row r="60" spans="1:10" ht="19.5" x14ac:dyDescent="0.2">
      <c r="A60" s="32" t="s">
        <v>68</v>
      </c>
      <c r="B60" s="33" t="s">
        <v>5</v>
      </c>
      <c r="C60" s="34">
        <v>46</v>
      </c>
      <c r="D60" s="34">
        <v>50</v>
      </c>
      <c r="E60" s="36">
        <v>46</v>
      </c>
      <c r="F60" s="30">
        <f t="shared" si="7"/>
        <v>0</v>
      </c>
      <c r="G60" s="31" t="str">
        <f t="shared" si="8"/>
        <v>✓</v>
      </c>
      <c r="H60" s="26" t="str">
        <f t="shared" si="1"/>
        <v>Excelente</v>
      </c>
      <c r="I60" s="8">
        <f t="shared" si="2"/>
        <v>2300</v>
      </c>
    </row>
    <row r="61" spans="1:10" ht="19.5" x14ac:dyDescent="0.2">
      <c r="A61" s="27" t="s">
        <v>69</v>
      </c>
      <c r="B61" s="28" t="s">
        <v>5</v>
      </c>
      <c r="C61" s="29">
        <v>11</v>
      </c>
      <c r="D61" s="29">
        <v>130</v>
      </c>
      <c r="E61" s="36">
        <v>11</v>
      </c>
      <c r="F61" s="30">
        <f t="shared" si="7"/>
        <v>0</v>
      </c>
      <c r="G61" s="31" t="str">
        <f t="shared" si="8"/>
        <v>✓</v>
      </c>
      <c r="H61" s="26" t="str">
        <f t="shared" si="1"/>
        <v>Excelente</v>
      </c>
      <c r="I61" s="8">
        <f t="shared" si="2"/>
        <v>1430</v>
      </c>
    </row>
    <row r="62" spans="1:10" ht="19.5" x14ac:dyDescent="0.2">
      <c r="A62" s="32" t="s">
        <v>70</v>
      </c>
      <c r="B62" s="33" t="s">
        <v>5</v>
      </c>
      <c r="C62" s="34">
        <v>25</v>
      </c>
      <c r="D62" s="34">
        <v>11.53</v>
      </c>
      <c r="E62" s="36">
        <v>25</v>
      </c>
      <c r="F62" s="30">
        <f t="shared" si="7"/>
        <v>0</v>
      </c>
      <c r="G62" s="31" t="str">
        <f t="shared" si="8"/>
        <v>✓</v>
      </c>
      <c r="H62" s="26" t="str">
        <f t="shared" si="1"/>
        <v>Excelente</v>
      </c>
      <c r="I62" s="8">
        <f t="shared" si="2"/>
        <v>288.25</v>
      </c>
    </row>
    <row r="63" spans="1:10" ht="19.5" x14ac:dyDescent="0.2">
      <c r="A63" s="27" t="s">
        <v>71</v>
      </c>
      <c r="B63" s="28" t="s">
        <v>5</v>
      </c>
      <c r="C63" s="29">
        <v>15</v>
      </c>
      <c r="D63" s="29">
        <v>25</v>
      </c>
      <c r="E63" s="36">
        <v>15</v>
      </c>
      <c r="F63" s="30">
        <f t="shared" si="7"/>
        <v>0</v>
      </c>
      <c r="G63" s="31" t="str">
        <f t="shared" si="8"/>
        <v>✓</v>
      </c>
      <c r="H63" s="26" t="str">
        <f t="shared" si="1"/>
        <v>Excelente</v>
      </c>
      <c r="I63" s="8">
        <f t="shared" si="2"/>
        <v>375</v>
      </c>
    </row>
    <row r="64" spans="1:10" ht="19.5" x14ac:dyDescent="0.2">
      <c r="A64" s="32" t="s">
        <v>72</v>
      </c>
      <c r="B64" s="33" t="s">
        <v>5</v>
      </c>
      <c r="C64" s="34">
        <v>22</v>
      </c>
      <c r="D64" s="34">
        <v>25</v>
      </c>
      <c r="E64" s="36">
        <v>22</v>
      </c>
      <c r="F64" s="30">
        <f t="shared" si="7"/>
        <v>0</v>
      </c>
      <c r="G64" s="31" t="str">
        <f t="shared" si="8"/>
        <v>✓</v>
      </c>
      <c r="H64" s="26" t="str">
        <f t="shared" si="1"/>
        <v>Excelente</v>
      </c>
      <c r="I64" s="8">
        <f t="shared" si="2"/>
        <v>550</v>
      </c>
    </row>
    <row r="65" spans="1:9" ht="19.5" x14ac:dyDescent="0.2">
      <c r="A65" s="27" t="s">
        <v>73</v>
      </c>
      <c r="B65" s="28" t="s">
        <v>5</v>
      </c>
      <c r="C65" s="29">
        <v>33</v>
      </c>
      <c r="D65" s="29">
        <v>25</v>
      </c>
      <c r="E65" s="36">
        <v>33</v>
      </c>
      <c r="F65" s="30">
        <f t="shared" si="7"/>
        <v>0</v>
      </c>
      <c r="G65" s="31" t="str">
        <f t="shared" si="8"/>
        <v>✓</v>
      </c>
      <c r="H65" s="26" t="str">
        <f t="shared" si="1"/>
        <v>Excelente</v>
      </c>
      <c r="I65" s="8">
        <f t="shared" si="2"/>
        <v>825</v>
      </c>
    </row>
    <row r="66" spans="1:9" ht="19.5" x14ac:dyDescent="0.2">
      <c r="A66" s="32" t="s">
        <v>74</v>
      </c>
      <c r="B66" s="33" t="s">
        <v>5</v>
      </c>
      <c r="C66" s="34">
        <v>48</v>
      </c>
      <c r="D66" s="34">
        <v>30</v>
      </c>
      <c r="E66" s="36">
        <v>48</v>
      </c>
      <c r="F66" s="30">
        <f t="shared" si="7"/>
        <v>0</v>
      </c>
      <c r="G66" s="31" t="str">
        <f t="shared" si="8"/>
        <v>✓</v>
      </c>
      <c r="H66" s="26" t="str">
        <f t="shared" si="1"/>
        <v>Excelente</v>
      </c>
      <c r="I66" s="8">
        <f t="shared" si="2"/>
        <v>1440</v>
      </c>
    </row>
    <row r="67" spans="1:9" ht="19.5" x14ac:dyDescent="0.2">
      <c r="A67" s="27" t="s">
        <v>75</v>
      </c>
      <c r="B67" s="28" t="s">
        <v>5</v>
      </c>
      <c r="C67" s="29">
        <v>21</v>
      </c>
      <c r="D67" s="29">
        <v>30</v>
      </c>
      <c r="E67" s="36">
        <v>21</v>
      </c>
      <c r="F67" s="30">
        <f t="shared" si="7"/>
        <v>0</v>
      </c>
      <c r="G67" s="31" t="str">
        <f t="shared" si="8"/>
        <v>✓</v>
      </c>
      <c r="H67" s="26" t="str">
        <f t="shared" si="1"/>
        <v>Excelente</v>
      </c>
      <c r="I67" s="8">
        <f t="shared" si="2"/>
        <v>630</v>
      </c>
    </row>
    <row r="68" spans="1:9" ht="19.5" x14ac:dyDescent="0.2">
      <c r="A68" s="32" t="s">
        <v>76</v>
      </c>
      <c r="B68" s="33" t="s">
        <v>5</v>
      </c>
      <c r="C68" s="34">
        <v>2</v>
      </c>
      <c r="D68" s="34">
        <v>40</v>
      </c>
      <c r="E68" s="36">
        <v>2</v>
      </c>
      <c r="F68" s="30">
        <f t="shared" si="7"/>
        <v>0</v>
      </c>
      <c r="G68" s="31" t="str">
        <f t="shared" si="8"/>
        <v>✓</v>
      </c>
      <c r="H68" s="26" t="str">
        <f t="shared" ref="H68:H87" si="9">IF(AND(F68=0),"Excelente",IF(AND(F68&gt;=1,F68&lt;200000000),"Con Diferencia",IF(AND(F68&lt;0),"Con Diferencia")))</f>
        <v>Excelente</v>
      </c>
      <c r="I68" s="8">
        <f t="shared" ref="I68:I87" si="10">+E68*D68</f>
        <v>80</v>
      </c>
    </row>
    <row r="69" spans="1:9" ht="19.5" x14ac:dyDescent="0.2">
      <c r="A69" s="27" t="s">
        <v>77</v>
      </c>
      <c r="B69" s="28" t="s">
        <v>5</v>
      </c>
      <c r="C69" s="29">
        <v>19</v>
      </c>
      <c r="D69" s="29">
        <v>395</v>
      </c>
      <c r="E69" s="36">
        <v>19</v>
      </c>
      <c r="F69" s="30">
        <f t="shared" si="7"/>
        <v>0</v>
      </c>
      <c r="G69" s="31" t="str">
        <f t="shared" si="8"/>
        <v>✓</v>
      </c>
      <c r="H69" s="26" t="str">
        <f t="shared" si="9"/>
        <v>Excelente</v>
      </c>
      <c r="I69" s="8">
        <f t="shared" si="10"/>
        <v>7505</v>
      </c>
    </row>
    <row r="70" spans="1:9" ht="19.5" x14ac:dyDescent="0.2">
      <c r="A70" s="32" t="s">
        <v>78</v>
      </c>
      <c r="B70" s="33" t="s">
        <v>5</v>
      </c>
      <c r="C70" s="34">
        <v>19</v>
      </c>
      <c r="D70" s="34">
        <v>185</v>
      </c>
      <c r="E70" s="36">
        <v>19</v>
      </c>
      <c r="F70" s="30">
        <f t="shared" si="7"/>
        <v>0</v>
      </c>
      <c r="G70" s="31" t="str">
        <f t="shared" si="8"/>
        <v>✓</v>
      </c>
      <c r="H70" s="26" t="str">
        <f t="shared" si="9"/>
        <v>Excelente</v>
      </c>
      <c r="I70" s="8">
        <f t="shared" si="10"/>
        <v>3515</v>
      </c>
    </row>
    <row r="71" spans="1:9" ht="19.5" x14ac:dyDescent="0.2">
      <c r="A71" s="27" t="s">
        <v>79</v>
      </c>
      <c r="B71" s="28" t="s">
        <v>5</v>
      </c>
      <c r="C71" s="29">
        <v>6</v>
      </c>
      <c r="D71" s="29">
        <v>177.976</v>
      </c>
      <c r="E71" s="36">
        <v>6</v>
      </c>
      <c r="F71" s="30">
        <f t="shared" si="7"/>
        <v>0</v>
      </c>
      <c r="G71" s="31" t="str">
        <f t="shared" si="8"/>
        <v>✓</v>
      </c>
      <c r="H71" s="26" t="str">
        <f t="shared" si="9"/>
        <v>Excelente</v>
      </c>
      <c r="I71" s="8">
        <f t="shared" si="10"/>
        <v>1067.856</v>
      </c>
    </row>
    <row r="72" spans="1:9" ht="19.5" x14ac:dyDescent="0.2">
      <c r="A72" s="32" t="s">
        <v>80</v>
      </c>
      <c r="B72" s="33" t="s">
        <v>5</v>
      </c>
      <c r="C72" s="34">
        <v>10</v>
      </c>
      <c r="D72" s="34">
        <v>148.31</v>
      </c>
      <c r="E72" s="36">
        <v>2</v>
      </c>
      <c r="F72" s="30">
        <f t="shared" si="7"/>
        <v>-8</v>
      </c>
      <c r="G72" s="31" t="str">
        <f t="shared" si="8"/>
        <v>X</v>
      </c>
      <c r="H72" s="26" t="str">
        <f t="shared" si="9"/>
        <v>Con Diferencia</v>
      </c>
      <c r="I72" s="8">
        <f t="shared" si="10"/>
        <v>296.62</v>
      </c>
    </row>
    <row r="73" spans="1:9" ht="19.5" x14ac:dyDescent="0.2">
      <c r="A73" s="27" t="s">
        <v>81</v>
      </c>
      <c r="B73" s="28" t="s">
        <v>5</v>
      </c>
      <c r="C73" s="29">
        <v>95</v>
      </c>
      <c r="D73" s="29">
        <v>21.187000000000001</v>
      </c>
      <c r="E73" s="36">
        <v>95</v>
      </c>
      <c r="F73" s="30">
        <f t="shared" si="7"/>
        <v>0</v>
      </c>
      <c r="G73" s="31" t="str">
        <f t="shared" si="8"/>
        <v>✓</v>
      </c>
      <c r="H73" s="26" t="str">
        <f t="shared" si="9"/>
        <v>Excelente</v>
      </c>
      <c r="I73" s="8">
        <f t="shared" si="10"/>
        <v>2012.7650000000001</v>
      </c>
    </row>
    <row r="74" spans="1:9" ht="19.5" x14ac:dyDescent="0.2">
      <c r="A74" s="32" t="s">
        <v>82</v>
      </c>
      <c r="B74" s="33" t="s">
        <v>5</v>
      </c>
      <c r="C74" s="34">
        <v>36</v>
      </c>
      <c r="D74" s="34">
        <v>1525.42</v>
      </c>
      <c r="E74" s="36">
        <v>36</v>
      </c>
      <c r="F74" s="30">
        <f t="shared" si="7"/>
        <v>0</v>
      </c>
      <c r="G74" s="31" t="str">
        <f t="shared" si="8"/>
        <v>✓</v>
      </c>
      <c r="H74" s="26" t="str">
        <f t="shared" si="9"/>
        <v>Excelente</v>
      </c>
      <c r="I74" s="8">
        <f t="shared" si="10"/>
        <v>54915.12</v>
      </c>
    </row>
    <row r="75" spans="1:9" ht="19.5" x14ac:dyDescent="0.2">
      <c r="A75" s="27" t="s">
        <v>83</v>
      </c>
      <c r="B75" s="28" t="s">
        <v>5</v>
      </c>
      <c r="C75" s="29">
        <v>42</v>
      </c>
      <c r="D75" s="29">
        <v>8.4749999999999996</v>
      </c>
      <c r="E75" s="36">
        <v>42</v>
      </c>
      <c r="F75" s="30">
        <f t="shared" si="7"/>
        <v>0</v>
      </c>
      <c r="G75" s="31" t="str">
        <f t="shared" si="8"/>
        <v>✓</v>
      </c>
      <c r="H75" s="26" t="str">
        <f t="shared" si="9"/>
        <v>Excelente</v>
      </c>
      <c r="I75" s="8">
        <f t="shared" si="10"/>
        <v>355.95</v>
      </c>
    </row>
    <row r="76" spans="1:9" ht="19.5" x14ac:dyDescent="0.2">
      <c r="A76" s="32" t="s">
        <v>84</v>
      </c>
      <c r="B76" s="33" t="s">
        <v>5</v>
      </c>
      <c r="C76" s="34">
        <v>7</v>
      </c>
      <c r="D76" s="34">
        <v>1525.42</v>
      </c>
      <c r="E76" s="36">
        <v>7</v>
      </c>
      <c r="F76" s="30">
        <f t="shared" si="7"/>
        <v>0</v>
      </c>
      <c r="G76" s="31" t="str">
        <f t="shared" si="8"/>
        <v>✓</v>
      </c>
      <c r="H76" s="26" t="str">
        <f t="shared" si="9"/>
        <v>Excelente</v>
      </c>
      <c r="I76" s="8">
        <f t="shared" si="10"/>
        <v>10677.94</v>
      </c>
    </row>
    <row r="77" spans="1:9" ht="19.5" x14ac:dyDescent="0.2">
      <c r="A77" s="27" t="s">
        <v>85</v>
      </c>
      <c r="B77" s="28" t="s">
        <v>5</v>
      </c>
      <c r="C77" s="29">
        <v>51</v>
      </c>
      <c r="D77" s="29">
        <v>826.27</v>
      </c>
      <c r="E77" s="36">
        <v>51</v>
      </c>
      <c r="F77" s="30">
        <f t="shared" si="7"/>
        <v>0</v>
      </c>
      <c r="G77" s="31" t="str">
        <f t="shared" si="8"/>
        <v>✓</v>
      </c>
      <c r="H77" s="26" t="str">
        <f t="shared" si="9"/>
        <v>Excelente</v>
      </c>
      <c r="I77" s="8">
        <f t="shared" si="10"/>
        <v>42139.77</v>
      </c>
    </row>
    <row r="78" spans="1:9" ht="19.5" x14ac:dyDescent="0.2">
      <c r="A78" s="32" t="s">
        <v>86</v>
      </c>
      <c r="B78" s="33" t="s">
        <v>5</v>
      </c>
      <c r="C78" s="34">
        <v>17</v>
      </c>
      <c r="D78" s="34">
        <v>14</v>
      </c>
      <c r="E78" s="36">
        <v>17</v>
      </c>
      <c r="F78" s="30">
        <f t="shared" si="7"/>
        <v>0</v>
      </c>
      <c r="G78" s="31" t="str">
        <f t="shared" si="8"/>
        <v>✓</v>
      </c>
      <c r="H78" s="26" t="str">
        <f t="shared" si="9"/>
        <v>Excelente</v>
      </c>
      <c r="I78" s="8">
        <f t="shared" si="10"/>
        <v>238</v>
      </c>
    </row>
    <row r="79" spans="1:9" ht="19.5" x14ac:dyDescent="0.2">
      <c r="A79" s="27" t="s">
        <v>87</v>
      </c>
      <c r="B79" s="28" t="s">
        <v>5</v>
      </c>
      <c r="C79" s="29">
        <v>15</v>
      </c>
      <c r="D79" s="29">
        <v>635.59</v>
      </c>
      <c r="E79" s="36">
        <v>15</v>
      </c>
      <c r="F79" s="30">
        <f t="shared" si="7"/>
        <v>0</v>
      </c>
      <c r="G79" s="31" t="str">
        <f t="shared" si="8"/>
        <v>✓</v>
      </c>
      <c r="H79" s="26" t="str">
        <f t="shared" si="9"/>
        <v>Excelente</v>
      </c>
      <c r="I79" s="8">
        <f t="shared" si="10"/>
        <v>9533.85</v>
      </c>
    </row>
    <row r="80" spans="1:9" ht="19.5" x14ac:dyDescent="0.2">
      <c r="A80" s="32" t="s">
        <v>88</v>
      </c>
      <c r="B80" s="33" t="s">
        <v>5</v>
      </c>
      <c r="C80" s="34">
        <v>18</v>
      </c>
      <c r="D80" s="34">
        <v>288.14</v>
      </c>
      <c r="E80" s="36">
        <v>18</v>
      </c>
      <c r="F80" s="30">
        <f t="shared" si="7"/>
        <v>0</v>
      </c>
      <c r="G80" s="31" t="str">
        <f t="shared" si="8"/>
        <v>✓</v>
      </c>
      <c r="H80" s="26" t="str">
        <f t="shared" si="9"/>
        <v>Excelente</v>
      </c>
      <c r="I80" s="8">
        <f t="shared" si="10"/>
        <v>5186.5199999999995</v>
      </c>
    </row>
    <row r="81" spans="1:9" ht="19.5" x14ac:dyDescent="0.2">
      <c r="A81" s="27" t="s">
        <v>89</v>
      </c>
      <c r="B81" s="28" t="s">
        <v>5</v>
      </c>
      <c r="C81" s="29">
        <v>34</v>
      </c>
      <c r="D81" s="29">
        <v>600</v>
      </c>
      <c r="E81" s="36">
        <v>34</v>
      </c>
      <c r="F81" s="30">
        <f t="shared" si="7"/>
        <v>0</v>
      </c>
      <c r="G81" s="31" t="str">
        <f t="shared" si="8"/>
        <v>✓</v>
      </c>
      <c r="H81" s="26" t="str">
        <f t="shared" si="9"/>
        <v>Excelente</v>
      </c>
      <c r="I81" s="8">
        <f t="shared" si="10"/>
        <v>20400</v>
      </c>
    </row>
    <row r="82" spans="1:9" ht="19.5" x14ac:dyDescent="0.2">
      <c r="A82" s="32" t="s">
        <v>90</v>
      </c>
      <c r="B82" s="33" t="s">
        <v>5</v>
      </c>
      <c r="C82" s="34">
        <v>21</v>
      </c>
      <c r="D82" s="34">
        <v>1</v>
      </c>
      <c r="E82" s="36">
        <v>21</v>
      </c>
      <c r="F82" s="30">
        <f t="shared" si="7"/>
        <v>0</v>
      </c>
      <c r="G82" s="31" t="str">
        <f t="shared" si="8"/>
        <v>✓</v>
      </c>
      <c r="H82" s="26" t="str">
        <f t="shared" si="9"/>
        <v>Excelente</v>
      </c>
      <c r="I82" s="8">
        <f t="shared" si="10"/>
        <v>21</v>
      </c>
    </row>
    <row r="83" spans="1:9" ht="19.5" x14ac:dyDescent="0.2">
      <c r="A83" s="27" t="s">
        <v>91</v>
      </c>
      <c r="B83" s="28" t="s">
        <v>5</v>
      </c>
      <c r="C83" s="29">
        <v>20</v>
      </c>
      <c r="D83" s="29">
        <v>55.08</v>
      </c>
      <c r="E83" s="36">
        <v>20</v>
      </c>
      <c r="F83" s="30">
        <f t="shared" si="7"/>
        <v>0</v>
      </c>
      <c r="G83" s="31" t="str">
        <f t="shared" si="8"/>
        <v>✓</v>
      </c>
      <c r="H83" s="26" t="str">
        <f t="shared" si="9"/>
        <v>Excelente</v>
      </c>
      <c r="I83" s="8">
        <f t="shared" si="10"/>
        <v>1101.5999999999999</v>
      </c>
    </row>
    <row r="84" spans="1:9" ht="19.5" x14ac:dyDescent="0.2">
      <c r="A84" s="32" t="s">
        <v>92</v>
      </c>
      <c r="B84" s="33" t="s">
        <v>5</v>
      </c>
      <c r="C84" s="34">
        <v>32</v>
      </c>
      <c r="D84" s="34">
        <v>1</v>
      </c>
      <c r="E84" s="36">
        <v>32</v>
      </c>
      <c r="F84" s="30">
        <f t="shared" si="7"/>
        <v>0</v>
      </c>
      <c r="G84" s="31" t="str">
        <f t="shared" si="8"/>
        <v>✓</v>
      </c>
      <c r="H84" s="26" t="str">
        <f t="shared" si="9"/>
        <v>Excelente</v>
      </c>
      <c r="I84" s="8">
        <f t="shared" si="10"/>
        <v>32</v>
      </c>
    </row>
    <row r="85" spans="1:9" ht="19.5" x14ac:dyDescent="0.2">
      <c r="A85" s="27" t="s">
        <v>93</v>
      </c>
      <c r="B85" s="28" t="s">
        <v>5</v>
      </c>
      <c r="C85" s="29">
        <v>15</v>
      </c>
      <c r="D85" s="29">
        <v>1</v>
      </c>
      <c r="E85" s="36">
        <v>15</v>
      </c>
      <c r="F85" s="30">
        <f t="shared" si="7"/>
        <v>0</v>
      </c>
      <c r="G85" s="31" t="str">
        <f t="shared" si="8"/>
        <v>✓</v>
      </c>
      <c r="H85" s="26" t="str">
        <f t="shared" si="9"/>
        <v>Excelente</v>
      </c>
      <c r="I85" s="8">
        <f t="shared" si="10"/>
        <v>15</v>
      </c>
    </row>
    <row r="86" spans="1:9" ht="19.5" x14ac:dyDescent="0.2">
      <c r="A86" s="32" t="s">
        <v>94</v>
      </c>
      <c r="B86" s="33" t="s">
        <v>5</v>
      </c>
      <c r="C86" s="34">
        <v>4</v>
      </c>
      <c r="D86" s="34">
        <v>1</v>
      </c>
      <c r="E86" s="36">
        <v>4</v>
      </c>
      <c r="F86" s="30">
        <f t="shared" si="7"/>
        <v>0</v>
      </c>
      <c r="G86" s="31" t="str">
        <f t="shared" si="8"/>
        <v>✓</v>
      </c>
      <c r="H86" s="26" t="str">
        <f t="shared" si="9"/>
        <v>Excelente</v>
      </c>
      <c r="I86" s="8">
        <f t="shared" si="10"/>
        <v>4</v>
      </c>
    </row>
    <row r="87" spans="1:9" ht="19.5" x14ac:dyDescent="0.2">
      <c r="A87" s="27" t="s">
        <v>95</v>
      </c>
      <c r="B87" s="28" t="s">
        <v>5</v>
      </c>
      <c r="C87" s="29">
        <v>24</v>
      </c>
      <c r="D87" s="29">
        <v>1</v>
      </c>
      <c r="E87" s="36">
        <v>24</v>
      </c>
      <c r="F87" s="30">
        <f t="shared" si="7"/>
        <v>0</v>
      </c>
      <c r="G87" s="31" t="str">
        <f t="shared" si="8"/>
        <v>✓</v>
      </c>
      <c r="H87" s="26" t="str">
        <f t="shared" si="9"/>
        <v>Excelente</v>
      </c>
      <c r="I87" s="8">
        <f t="shared" si="10"/>
        <v>24</v>
      </c>
    </row>
    <row r="88" spans="1:9" x14ac:dyDescent="0.25">
      <c r="A88" s="10"/>
      <c r="B88" s="10"/>
      <c r="C88" s="18"/>
      <c r="D88" s="11"/>
      <c r="E88" s="11"/>
      <c r="F88" s="13"/>
      <c r="G88" s="12"/>
      <c r="H88" s="20"/>
    </row>
    <row r="89" spans="1:9" x14ac:dyDescent="0.25">
      <c r="A89" s="10"/>
      <c r="B89" s="10"/>
      <c r="C89" s="18"/>
      <c r="D89" s="11"/>
      <c r="E89" s="11"/>
      <c r="F89" s="13"/>
      <c r="G89" s="12"/>
      <c r="H89" s="20"/>
    </row>
    <row r="90" spans="1:9" x14ac:dyDescent="0.25">
      <c r="A90" s="16"/>
      <c r="B90" s="16"/>
      <c r="C90" s="21"/>
      <c r="D90" s="22"/>
      <c r="E90" s="22"/>
      <c r="F90" s="23"/>
      <c r="G90" s="24"/>
      <c r="H90" s="25"/>
    </row>
    <row r="91" spans="1:9" x14ac:dyDescent="0.25">
      <c r="A91" s="10"/>
      <c r="B91" s="10"/>
      <c r="C91" s="18"/>
      <c r="D91" s="11"/>
      <c r="E91" s="11"/>
      <c r="F91" s="13"/>
      <c r="G91" s="12"/>
      <c r="H91" s="20"/>
    </row>
  </sheetData>
  <autoFilter ref="H2:H1006"/>
  <mergeCells count="3">
    <mergeCell ref="F1:G1"/>
    <mergeCell ref="A1:E1"/>
    <mergeCell ref="F2:G2"/>
  </mergeCells>
  <conditionalFormatting sqref="H3:H87">
    <cfRule type="containsText" dxfId="7" priority="1" operator="containsText" text="Contar">
      <formula>NOT(ISERROR(SEARCH("Contar",H3)))</formula>
    </cfRule>
    <cfRule type="containsText" dxfId="6" priority="2" operator="containsText" text="Contar">
      <formula>NOT(ISERROR(SEARCH("Contar",H3)))</formula>
    </cfRule>
    <cfRule type="containsText" dxfId="5" priority="3" operator="containsText" text="Con Diferencia">
      <formula>NOT(ISERROR(SEARCH("Con Diferencia",H3)))</formula>
    </cfRule>
    <cfRule type="containsText" dxfId="4" priority="4" operator="containsText" text="Revisar">
      <formula>NOT(ISERROR(SEARCH("Revisar",H3)))</formula>
    </cfRule>
    <cfRule type="containsText" dxfId="3" priority="8" operator="containsText" text="Recontar">
      <formula>NOT(ISERROR(SEARCH("Recontar",H3)))</formula>
    </cfRule>
  </conditionalFormatting>
  <conditionalFormatting sqref="H3:H87">
    <cfRule type="containsText" dxfId="2" priority="5" operator="containsText" text="Excelente">
      <formula>NOT(ISERROR(SEARCH("Excelente",H3)))</formula>
    </cfRule>
    <cfRule type="containsText" dxfId="1" priority="7" operator="containsText" text="Recontar">
      <formula>NOT(ISERROR(SEARCH("Recontar",H3)))</formula>
    </cfRule>
  </conditionalFormatting>
  <conditionalFormatting sqref="A3:H29 F30:H87 H4:H87">
    <cfRule type="containsText" dxfId="0" priority="6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2017-08-10T14:55:28Z</cp:lastPrinted>
  <dcterms:created xsi:type="dcterms:W3CDTF">2017-06-30T05:22:46Z</dcterms:created>
  <dcterms:modified xsi:type="dcterms:W3CDTF">2017-08-10T14:55:34Z</dcterms:modified>
  <dc:language>es-DO</dc:language>
</cp:coreProperties>
</file>